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drawings/drawing2.xml" ContentType="application/vnd.openxmlformats-officedocument.drawing+xml"/>
  <Override PartName="/xl/activeX/activeX12.xml" ContentType="application/vnd.ms-office.activeX+xml"/>
  <Override PartName="/xl/activeX/activeX12.bin" ContentType="application/vnd.ms-office.activeX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cofinanciero-my.sharepoint.com/personal/mario_aguilar_pichincha_pe/Documents/"/>
    </mc:Choice>
  </mc:AlternateContent>
  <xr:revisionPtr revIDLastSave="0" documentId="8_{F8A925E9-74AF-4DDD-A643-B203AD22A8FD}" xr6:coauthVersionLast="47" xr6:coauthVersionMax="47" xr10:uidLastSave="{00000000-0000-0000-0000-000000000000}"/>
  <bookViews>
    <workbookView showVerticalScroll="0" showSheetTabs="0" xWindow="-108" yWindow="-108" windowWidth="23256" windowHeight="12576" xr2:uid="{00000000-000D-0000-FFFF-FFFF00000000}"/>
  </bookViews>
  <sheets>
    <sheet name="Simulador Credito Hipotecario" sheetId="49" r:id="rId1"/>
    <sheet name="Cronograma" sheetId="52" r:id="rId2"/>
    <sheet name="Simulador CHIP Final" sheetId="43" state="hidden" r:id="rId3"/>
    <sheet name="Calculos CHIP" sheetId="33" state="hidden" r:id="rId4"/>
    <sheet name="Parametros" sheetId="50" state="hidden" r:id="rId5"/>
  </sheets>
  <definedNames>
    <definedName name="_xlnm._FilterDatabase" localSheetId="2" hidden="1">'Simulador CHIP Final'!$A$32:$CR$332</definedName>
    <definedName name="PLANE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50" l="1"/>
  <c r="H8" i="43" l="1"/>
  <c r="H9" i="43"/>
  <c r="H13" i="43" l="1"/>
  <c r="H12" i="43" l="1"/>
  <c r="H11" i="43" l="1"/>
  <c r="H5" i="43" l="1"/>
  <c r="H15" i="43" l="1"/>
  <c r="H14" i="43"/>
  <c r="Q5" i="43"/>
  <c r="H10" i="43" l="1"/>
  <c r="J27" i="43" l="1"/>
  <c r="P33" i="43" s="1"/>
  <c r="J26" i="43"/>
  <c r="AA334" i="43" l="1"/>
  <c r="AE322" i="43"/>
  <c r="AE323" i="43"/>
  <c r="AE324" i="43"/>
  <c r="AE325" i="43"/>
  <c r="AE326" i="43"/>
  <c r="AE327" i="43"/>
  <c r="AE328" i="43"/>
  <c r="AE329" i="43"/>
  <c r="AE330" i="43"/>
  <c r="AE331" i="43"/>
  <c r="AE332" i="43"/>
  <c r="AE293" i="43"/>
  <c r="AE294" i="43"/>
  <c r="AE295" i="43"/>
  <c r="AE296" i="43"/>
  <c r="AE297" i="43"/>
  <c r="AE298" i="43"/>
  <c r="AE299" i="43"/>
  <c r="AE300" i="43"/>
  <c r="AE301" i="43"/>
  <c r="AE302" i="43"/>
  <c r="AE303" i="43"/>
  <c r="AE304" i="43"/>
  <c r="AE305" i="43"/>
  <c r="AE306" i="43"/>
  <c r="AE307" i="43"/>
  <c r="AE308" i="43"/>
  <c r="AE309" i="43"/>
  <c r="AE310" i="43"/>
  <c r="AE311" i="43"/>
  <c r="AE312" i="43"/>
  <c r="AE313" i="43"/>
  <c r="AE314" i="43"/>
  <c r="AE315" i="43"/>
  <c r="AE316" i="43"/>
  <c r="AE317" i="43"/>
  <c r="AE318" i="43"/>
  <c r="AE319" i="43"/>
  <c r="AE320" i="43"/>
  <c r="AE321" i="43"/>
  <c r="AE273" i="43"/>
  <c r="AE274" i="43"/>
  <c r="AE275" i="43"/>
  <c r="AE276" i="43"/>
  <c r="AE277" i="43"/>
  <c r="AE278" i="43"/>
  <c r="AE279" i="43"/>
  <c r="AE280" i="43"/>
  <c r="AE281" i="43"/>
  <c r="AE282" i="43"/>
  <c r="AE283" i="43"/>
  <c r="AE284" i="43"/>
  <c r="AE285" i="43"/>
  <c r="AE286" i="43"/>
  <c r="AE287" i="43"/>
  <c r="AE288" i="43"/>
  <c r="AE289" i="43"/>
  <c r="AE290" i="43"/>
  <c r="AE291" i="43"/>
  <c r="AE292" i="43"/>
  <c r="J28" i="43" l="1"/>
  <c r="J16" i="43" l="1"/>
  <c r="A34" i="43" l="1"/>
  <c r="G33" i="43"/>
  <c r="F33" i="43"/>
  <c r="B33" i="43"/>
  <c r="AJ32" i="43"/>
  <c r="AI32" i="43"/>
  <c r="U33" i="43"/>
  <c r="Q17" i="43"/>
  <c r="I14" i="43"/>
  <c r="I13" i="43"/>
  <c r="J13" i="43" s="1"/>
  <c r="H33" i="43"/>
  <c r="Q6" i="43"/>
  <c r="H6" i="43"/>
  <c r="Q15" i="43" s="1"/>
  <c r="J33" i="43" l="1"/>
  <c r="Q33" i="43" s="1"/>
  <c r="A35" i="43"/>
  <c r="Q16" i="43"/>
  <c r="AQ33" i="43" s="1"/>
  <c r="B34" i="43"/>
  <c r="Q7" i="43"/>
  <c r="Q11" i="43"/>
  <c r="C4" i="33" l="1"/>
  <c r="C5" i="33" s="1"/>
  <c r="D5" i="33" s="1"/>
  <c r="A36" i="43"/>
  <c r="B35" i="43"/>
  <c r="E33" i="43"/>
  <c r="U34" i="43"/>
  <c r="G34" i="43"/>
  <c r="P34" i="43"/>
  <c r="H34" i="43"/>
  <c r="F34" i="43"/>
  <c r="AD33" i="43"/>
  <c r="C6" i="33" l="1"/>
  <c r="D6" i="33" s="1"/>
  <c r="B36" i="43"/>
  <c r="H36" i="43" s="1"/>
  <c r="A37" i="43"/>
  <c r="B37" i="43" s="1"/>
  <c r="S33" i="43"/>
  <c r="AF33" i="43" s="1"/>
  <c r="V33" i="43"/>
  <c r="V334" i="43" s="1"/>
  <c r="W34" i="43"/>
  <c r="U35" i="43"/>
  <c r="W35" i="43" s="1"/>
  <c r="P35" i="43"/>
  <c r="G35" i="43"/>
  <c r="H35" i="43"/>
  <c r="C33" i="43"/>
  <c r="AI33" i="43" s="1"/>
  <c r="R33" i="43"/>
  <c r="F35" i="43"/>
  <c r="C7" i="33" l="1"/>
  <c r="D7" i="33" s="1"/>
  <c r="P36" i="43"/>
  <c r="U36" i="43"/>
  <c r="W36" i="43" s="1"/>
  <c r="G36" i="43"/>
  <c r="F36" i="43"/>
  <c r="F37" i="43" s="1"/>
  <c r="A38" i="43"/>
  <c r="R334" i="43"/>
  <c r="W33" i="43"/>
  <c r="T33" i="43"/>
  <c r="D33" i="43"/>
  <c r="I33" i="43"/>
  <c r="E34" i="43"/>
  <c r="S34" i="43" s="1"/>
  <c r="U37" i="43"/>
  <c r="W37" i="43" s="1"/>
  <c r="P37" i="43"/>
  <c r="H37" i="43"/>
  <c r="G37" i="43"/>
  <c r="C8" i="33" l="1"/>
  <c r="D8" i="33" s="1"/>
  <c r="A39" i="43"/>
  <c r="A40" i="43" s="1"/>
  <c r="B38" i="43"/>
  <c r="H38" i="43" s="1"/>
  <c r="AO33" i="43"/>
  <c r="AP33" i="43" s="1"/>
  <c r="C34" i="43"/>
  <c r="AF34" i="43"/>
  <c r="C9" i="33" l="1"/>
  <c r="D9" i="33" s="1"/>
  <c r="AI34" i="43"/>
  <c r="B39" i="43"/>
  <c r="P39" i="43" s="1"/>
  <c r="U38" i="43"/>
  <c r="W38" i="43" s="1"/>
  <c r="F38" i="43"/>
  <c r="G38" i="43"/>
  <c r="P38" i="43"/>
  <c r="D34" i="43"/>
  <c r="I34" i="43"/>
  <c r="AO34" i="43" s="1"/>
  <c r="E35" i="43"/>
  <c r="C35" i="43" s="1"/>
  <c r="B40" i="43"/>
  <c r="A41" i="43"/>
  <c r="C10" i="33" l="1"/>
  <c r="D10" i="33" s="1"/>
  <c r="U39" i="43"/>
  <c r="W39" i="43" s="1"/>
  <c r="F39" i="43"/>
  <c r="F40" i="43" s="1"/>
  <c r="H39" i="43"/>
  <c r="G39" i="43"/>
  <c r="AP34" i="43"/>
  <c r="U40" i="43"/>
  <c r="W40" i="43" s="1"/>
  <c r="P40" i="43"/>
  <c r="B41" i="43"/>
  <c r="A42" i="43"/>
  <c r="G40" i="43"/>
  <c r="H40" i="43"/>
  <c r="C11" i="33" l="1"/>
  <c r="D11" i="33" s="1"/>
  <c r="D35" i="43"/>
  <c r="AI35" i="43"/>
  <c r="E36" i="43"/>
  <c r="I35" i="43"/>
  <c r="AO35" i="43" s="1"/>
  <c r="U41" i="43"/>
  <c r="W41" i="43" s="1"/>
  <c r="P41" i="43"/>
  <c r="B42" i="43"/>
  <c r="A43" i="43"/>
  <c r="G41" i="43"/>
  <c r="F41" i="43"/>
  <c r="H41" i="43"/>
  <c r="C12" i="33" l="1"/>
  <c r="D12" i="33" s="1"/>
  <c r="AP35" i="43"/>
  <c r="C36" i="43"/>
  <c r="U42" i="43"/>
  <c r="W42" i="43" s="1"/>
  <c r="P42" i="43"/>
  <c r="G42" i="43"/>
  <c r="F42" i="43"/>
  <c r="H42" i="43"/>
  <c r="A44" i="43"/>
  <c r="B43" i="43"/>
  <c r="C13" i="33" l="1"/>
  <c r="D13" i="33" s="1"/>
  <c r="I36" i="43"/>
  <c r="AO36" i="43" s="1"/>
  <c r="E37" i="43"/>
  <c r="AI36" i="43"/>
  <c r="D36" i="43"/>
  <c r="U43" i="43"/>
  <c r="W43" i="43" s="1"/>
  <c r="P43" i="43"/>
  <c r="G43" i="43"/>
  <c r="F43" i="43"/>
  <c r="H43" i="43"/>
  <c r="B44" i="43"/>
  <c r="A45" i="43"/>
  <c r="C14" i="33" l="1"/>
  <c r="D14" i="33" s="1"/>
  <c r="AP36" i="43"/>
  <c r="C37" i="43"/>
  <c r="S37" i="43"/>
  <c r="AF37" i="43" s="1"/>
  <c r="U44" i="43"/>
  <c r="W44" i="43" s="1"/>
  <c r="P44" i="43"/>
  <c r="A46" i="43"/>
  <c r="B45" i="43"/>
  <c r="G44" i="43"/>
  <c r="F44" i="43"/>
  <c r="H44" i="43"/>
  <c r="C15" i="33" l="1"/>
  <c r="D15" i="33" s="1"/>
  <c r="E38" i="43"/>
  <c r="S38" i="43" s="1"/>
  <c r="AF38" i="43" s="1"/>
  <c r="I37" i="43"/>
  <c r="AO37" i="43" s="1"/>
  <c r="AI37" i="43"/>
  <c r="D37" i="43"/>
  <c r="U45" i="43"/>
  <c r="W45" i="43" s="1"/>
  <c r="P45" i="43"/>
  <c r="G45" i="43"/>
  <c r="F45" i="43"/>
  <c r="H45" i="43"/>
  <c r="A47" i="43"/>
  <c r="B46" i="43"/>
  <c r="C16" i="33" l="1"/>
  <c r="D16" i="33" s="1"/>
  <c r="C38" i="43"/>
  <c r="AP37" i="43"/>
  <c r="U46" i="43"/>
  <c r="W46" i="43" s="1"/>
  <c r="P46" i="43"/>
  <c r="H46" i="43"/>
  <c r="G46" i="43"/>
  <c r="F46" i="43"/>
  <c r="A48" i="43"/>
  <c r="B47" i="43"/>
  <c r="C17" i="33" l="1"/>
  <c r="D17" i="33" s="1"/>
  <c r="AI38" i="43"/>
  <c r="D38" i="43"/>
  <c r="I38" i="43"/>
  <c r="AO38" i="43" s="1"/>
  <c r="E39" i="43"/>
  <c r="C39" i="43" s="1"/>
  <c r="U47" i="43"/>
  <c r="W47" i="43" s="1"/>
  <c r="P47" i="43"/>
  <c r="H47" i="43"/>
  <c r="G47" i="43"/>
  <c r="F47" i="43"/>
  <c r="A49" i="43"/>
  <c r="B48" i="43"/>
  <c r="C18" i="33" l="1"/>
  <c r="D18" i="33" s="1"/>
  <c r="AP38" i="43"/>
  <c r="S39" i="43"/>
  <c r="AF39" i="43" s="1"/>
  <c r="D39" i="43"/>
  <c r="AI39" i="43"/>
  <c r="U48" i="43"/>
  <c r="W48" i="43" s="1"/>
  <c r="P48" i="43"/>
  <c r="E40" i="43"/>
  <c r="I39" i="43"/>
  <c r="AO39" i="43" s="1"/>
  <c r="H48" i="43"/>
  <c r="G48" i="43"/>
  <c r="F48" i="43"/>
  <c r="A50" i="43"/>
  <c r="B49" i="43"/>
  <c r="C19" i="33" l="1"/>
  <c r="D19" i="33" s="1"/>
  <c r="C40" i="43"/>
  <c r="S40" i="43"/>
  <c r="AF40" i="43" s="1"/>
  <c r="U49" i="43"/>
  <c r="W49" i="43" s="1"/>
  <c r="P49" i="43"/>
  <c r="AP39" i="43"/>
  <c r="F49" i="43"/>
  <c r="H49" i="43"/>
  <c r="G49" i="43"/>
  <c r="A51" i="43"/>
  <c r="B50" i="43"/>
  <c r="C20" i="33" l="1"/>
  <c r="D20" i="33" s="1"/>
  <c r="D40" i="43"/>
  <c r="AI40" i="43"/>
  <c r="U50" i="43"/>
  <c r="W50" i="43" s="1"/>
  <c r="P50" i="43"/>
  <c r="E41" i="43"/>
  <c r="I40" i="43"/>
  <c r="AO40" i="43" s="1"/>
  <c r="H50" i="43"/>
  <c r="G50" i="43"/>
  <c r="F50" i="43"/>
  <c r="A52" i="43"/>
  <c r="B51" i="43"/>
  <c r="C21" i="33" l="1"/>
  <c r="D21" i="33" s="1"/>
  <c r="C41" i="43"/>
  <c r="U51" i="43"/>
  <c r="W51" i="43" s="1"/>
  <c r="P51" i="43"/>
  <c r="AP40" i="43"/>
  <c r="A53" i="43"/>
  <c r="B52" i="43"/>
  <c r="H51" i="43"/>
  <c r="G51" i="43"/>
  <c r="F51" i="43"/>
  <c r="C22" i="33" l="1"/>
  <c r="D22" i="33" s="1"/>
  <c r="D41" i="43"/>
  <c r="AI41" i="43"/>
  <c r="U52" i="43"/>
  <c r="W52" i="43" s="1"/>
  <c r="P52" i="43"/>
  <c r="I41" i="43"/>
  <c r="AO41" i="43" s="1"/>
  <c r="E42" i="43"/>
  <c r="C42" i="43" s="1"/>
  <c r="A54" i="43"/>
  <c r="B53" i="43"/>
  <c r="H52" i="43"/>
  <c r="F52" i="43"/>
  <c r="G52" i="43"/>
  <c r="C23" i="33" l="1"/>
  <c r="D23" i="33" s="1"/>
  <c r="U53" i="43"/>
  <c r="W53" i="43" s="1"/>
  <c r="P53" i="43"/>
  <c r="AP41" i="43"/>
  <c r="F53" i="43"/>
  <c r="H53" i="43"/>
  <c r="G53" i="43"/>
  <c r="A55" i="43"/>
  <c r="B54" i="43"/>
  <c r="C24" i="33" l="1"/>
  <c r="D24" i="33" s="1"/>
  <c r="D42" i="43"/>
  <c r="AI42" i="43"/>
  <c r="U54" i="43"/>
  <c r="W54" i="43" s="1"/>
  <c r="P54" i="43"/>
  <c r="E43" i="43"/>
  <c r="I42" i="43"/>
  <c r="AO42" i="43" s="1"/>
  <c r="A56" i="43"/>
  <c r="B55" i="43"/>
  <c r="H54" i="43"/>
  <c r="G54" i="43"/>
  <c r="F54" i="43"/>
  <c r="C25" i="33" l="1"/>
  <c r="D25" i="33" s="1"/>
  <c r="C43" i="43"/>
  <c r="U55" i="43"/>
  <c r="W55" i="43" s="1"/>
  <c r="P55" i="43"/>
  <c r="AP42" i="43"/>
  <c r="F55" i="43"/>
  <c r="H55" i="43"/>
  <c r="G55" i="43"/>
  <c r="A57" i="43"/>
  <c r="B56" i="43"/>
  <c r="C26" i="33" l="1"/>
  <c r="D26" i="33" s="1"/>
  <c r="D43" i="43"/>
  <c r="AI43" i="43"/>
  <c r="U56" i="43"/>
  <c r="W56" i="43" s="1"/>
  <c r="P56" i="43"/>
  <c r="E44" i="43"/>
  <c r="I43" i="43"/>
  <c r="AO43" i="43" s="1"/>
  <c r="A58" i="43"/>
  <c r="B57" i="43"/>
  <c r="G56" i="43"/>
  <c r="H56" i="43"/>
  <c r="F56" i="43"/>
  <c r="C27" i="33" l="1"/>
  <c r="D27" i="33" s="1"/>
  <c r="C44" i="43"/>
  <c r="S44" i="43"/>
  <c r="AF44" i="43" s="1"/>
  <c r="U57" i="43"/>
  <c r="W57" i="43" s="1"/>
  <c r="P57" i="43"/>
  <c r="AP43" i="43"/>
  <c r="G57" i="43"/>
  <c r="F57" i="43"/>
  <c r="H57" i="43"/>
  <c r="A59" i="43"/>
  <c r="B58" i="43"/>
  <c r="C28" i="33" l="1"/>
  <c r="D28" i="33" s="1"/>
  <c r="D44" i="43"/>
  <c r="AI44" i="43"/>
  <c r="U58" i="43"/>
  <c r="W58" i="43" s="1"/>
  <c r="P58" i="43"/>
  <c r="I44" i="43"/>
  <c r="AO44" i="43" s="1"/>
  <c r="E45" i="43"/>
  <c r="G58" i="43"/>
  <c r="H58" i="43"/>
  <c r="F58" i="43"/>
  <c r="A60" i="43"/>
  <c r="B59" i="43"/>
  <c r="C29" i="33" l="1"/>
  <c r="D29" i="33" s="1"/>
  <c r="C45" i="43"/>
  <c r="U59" i="43"/>
  <c r="W59" i="43" s="1"/>
  <c r="P59" i="43"/>
  <c r="AP44" i="43"/>
  <c r="A61" i="43"/>
  <c r="B60" i="43"/>
  <c r="G59" i="43"/>
  <c r="H59" i="43"/>
  <c r="F59" i="43"/>
  <c r="C30" i="33" l="1"/>
  <c r="D30" i="33" s="1"/>
  <c r="D45" i="43"/>
  <c r="AI45" i="43"/>
  <c r="U60" i="43"/>
  <c r="W60" i="43" s="1"/>
  <c r="P60" i="43"/>
  <c r="I45" i="43"/>
  <c r="AO45" i="43" s="1"/>
  <c r="E46" i="43"/>
  <c r="G60" i="43"/>
  <c r="H60" i="43"/>
  <c r="F60" i="43"/>
  <c r="A62" i="43"/>
  <c r="B61" i="43"/>
  <c r="C31" i="33" l="1"/>
  <c r="D31" i="33" s="1"/>
  <c r="C46" i="43"/>
  <c r="U61" i="43"/>
  <c r="W61" i="43" s="1"/>
  <c r="P61" i="43"/>
  <c r="AP45" i="43"/>
  <c r="A63" i="43"/>
  <c r="B62" i="43"/>
  <c r="G61" i="43"/>
  <c r="H61" i="43"/>
  <c r="F61" i="43"/>
  <c r="C32" i="33" l="1"/>
  <c r="D32" i="33" s="1"/>
  <c r="AI46" i="43"/>
  <c r="D46" i="43"/>
  <c r="U62" i="43"/>
  <c r="W62" i="43" s="1"/>
  <c r="P62" i="43"/>
  <c r="I46" i="43"/>
  <c r="AO46" i="43" s="1"/>
  <c r="E47" i="43"/>
  <c r="G62" i="43"/>
  <c r="H62" i="43"/>
  <c r="F62" i="43"/>
  <c r="A64" i="43"/>
  <c r="B63" i="43"/>
  <c r="C33" i="33" l="1"/>
  <c r="D33" i="33" s="1"/>
  <c r="C47" i="43"/>
  <c r="S47" i="43"/>
  <c r="AF47" i="43" s="1"/>
  <c r="U63" i="43"/>
  <c r="W63" i="43" s="1"/>
  <c r="P63" i="43"/>
  <c r="AP46" i="43"/>
  <c r="G63" i="43"/>
  <c r="F63" i="43"/>
  <c r="H63" i="43"/>
  <c r="A65" i="43"/>
  <c r="B64" i="43"/>
  <c r="C34" i="33" l="1"/>
  <c r="D34" i="33" s="1"/>
  <c r="D47" i="43"/>
  <c r="AI47" i="43"/>
  <c r="U64" i="43"/>
  <c r="W64" i="43" s="1"/>
  <c r="P64" i="43"/>
  <c r="I47" i="43"/>
  <c r="AO47" i="43" s="1"/>
  <c r="E48" i="43"/>
  <c r="G64" i="43"/>
  <c r="H64" i="43"/>
  <c r="F64" i="43"/>
  <c r="A66" i="43"/>
  <c r="B65" i="43"/>
  <c r="C35" i="33" l="1"/>
  <c r="D35" i="33" s="1"/>
  <c r="C48" i="43"/>
  <c r="S48" i="43"/>
  <c r="AF48" i="43" s="1"/>
  <c r="U65" i="43"/>
  <c r="W65" i="43" s="1"/>
  <c r="P65" i="43"/>
  <c r="AP47" i="43"/>
  <c r="A67" i="43"/>
  <c r="B66" i="43"/>
  <c r="G65" i="43"/>
  <c r="F65" i="43"/>
  <c r="H65" i="43"/>
  <c r="C36" i="33" l="1"/>
  <c r="D36" i="33" s="1"/>
  <c r="D48" i="43"/>
  <c r="AI48" i="43"/>
  <c r="U66" i="43"/>
  <c r="W66" i="43" s="1"/>
  <c r="P66" i="43"/>
  <c r="I48" i="43"/>
  <c r="AO48" i="43" s="1"/>
  <c r="E49" i="43"/>
  <c r="H66" i="43"/>
  <c r="G66" i="43"/>
  <c r="F66" i="43"/>
  <c r="A68" i="43"/>
  <c r="B67" i="43"/>
  <c r="C37" i="33" l="1"/>
  <c r="D37" i="33" s="1"/>
  <c r="C49" i="43"/>
  <c r="S49" i="43"/>
  <c r="AF49" i="43" s="1"/>
  <c r="U67" i="43"/>
  <c r="W67" i="43" s="1"/>
  <c r="P67" i="43"/>
  <c r="AP48" i="43"/>
  <c r="H67" i="43"/>
  <c r="G67" i="43"/>
  <c r="F67" i="43"/>
  <c r="A69" i="43"/>
  <c r="B68" i="43"/>
  <c r="C38" i="33" l="1"/>
  <c r="D38" i="33" s="1"/>
  <c r="AI49" i="43"/>
  <c r="D49" i="43"/>
  <c r="U68" i="43"/>
  <c r="W68" i="43" s="1"/>
  <c r="P68" i="43"/>
  <c r="I49" i="43"/>
  <c r="AO49" i="43" s="1"/>
  <c r="E50" i="43"/>
  <c r="H68" i="43"/>
  <c r="G68" i="43"/>
  <c r="F68" i="43"/>
  <c r="A70" i="43"/>
  <c r="B69" i="43"/>
  <c r="C39" i="33" l="1"/>
  <c r="D39" i="33" s="1"/>
  <c r="C50" i="43"/>
  <c r="S50" i="43"/>
  <c r="AF50" i="43" s="1"/>
  <c r="U69" i="43"/>
  <c r="W69" i="43" s="1"/>
  <c r="P69" i="43"/>
  <c r="AP49" i="43"/>
  <c r="H69" i="43"/>
  <c r="G69" i="43"/>
  <c r="F69" i="43"/>
  <c r="A71" i="43"/>
  <c r="B70" i="43"/>
  <c r="C40" i="33" l="1"/>
  <c r="D40" i="33" s="1"/>
  <c r="D50" i="43"/>
  <c r="AI50" i="43"/>
  <c r="U70" i="43"/>
  <c r="W70" i="43" s="1"/>
  <c r="P70" i="43"/>
  <c r="E51" i="43"/>
  <c r="I50" i="43"/>
  <c r="AO50" i="43" s="1"/>
  <c r="A72" i="43"/>
  <c r="B71" i="43"/>
  <c r="H70" i="43"/>
  <c r="G70" i="43"/>
  <c r="F70" i="43"/>
  <c r="C41" i="33" l="1"/>
  <c r="D41" i="33" s="1"/>
  <c r="C51" i="43"/>
  <c r="U71" i="43"/>
  <c r="W71" i="43" s="1"/>
  <c r="P71" i="43"/>
  <c r="AP50" i="43"/>
  <c r="A73" i="43"/>
  <c r="B72" i="43"/>
  <c r="H71" i="43"/>
  <c r="G71" i="43"/>
  <c r="F71" i="43"/>
  <c r="C42" i="33" l="1"/>
  <c r="D42" i="33" s="1"/>
  <c r="D51" i="43"/>
  <c r="AI51" i="43"/>
  <c r="U72" i="43"/>
  <c r="W72" i="43" s="1"/>
  <c r="P72" i="43"/>
  <c r="E52" i="43"/>
  <c r="I51" i="43"/>
  <c r="AO51" i="43" s="1"/>
  <c r="H72" i="43"/>
  <c r="G72" i="43"/>
  <c r="F72" i="43"/>
  <c r="A74" i="43"/>
  <c r="B73" i="43"/>
  <c r="C43" i="33" l="1"/>
  <c r="D43" i="33" s="1"/>
  <c r="C52" i="43"/>
  <c r="U73" i="43"/>
  <c r="W73" i="43" s="1"/>
  <c r="AP51" i="43"/>
  <c r="P73" i="43"/>
  <c r="A75" i="43"/>
  <c r="B74" i="43"/>
  <c r="H73" i="43"/>
  <c r="G73" i="43"/>
  <c r="F73" i="43"/>
  <c r="C44" i="33" l="1"/>
  <c r="D44" i="33" s="1"/>
  <c r="AI52" i="43"/>
  <c r="D52" i="43"/>
  <c r="U74" i="43"/>
  <c r="W74" i="43" s="1"/>
  <c r="P74" i="43"/>
  <c r="I52" i="43"/>
  <c r="AO52" i="43" s="1"/>
  <c r="E53" i="43"/>
  <c r="A76" i="43"/>
  <c r="B75" i="43"/>
  <c r="H74" i="43"/>
  <c r="G74" i="43"/>
  <c r="F74" i="43"/>
  <c r="C45" i="33" l="1"/>
  <c r="D45" i="33" s="1"/>
  <c r="C53" i="43"/>
  <c r="S53" i="43"/>
  <c r="AF53" i="43" s="1"/>
  <c r="U75" i="43"/>
  <c r="W75" i="43" s="1"/>
  <c r="P75" i="43"/>
  <c r="AP52" i="43"/>
  <c r="B76" i="43"/>
  <c r="A77" i="43"/>
  <c r="F75" i="43"/>
  <c r="H75" i="43"/>
  <c r="G75" i="43"/>
  <c r="C46" i="33" l="1"/>
  <c r="D46" i="33" s="1"/>
  <c r="D53" i="43"/>
  <c r="AI53" i="43"/>
  <c r="U76" i="43"/>
  <c r="W76" i="43" s="1"/>
  <c r="P76" i="43"/>
  <c r="E54" i="43"/>
  <c r="I53" i="43"/>
  <c r="AO53" i="43" s="1"/>
  <c r="B77" i="43"/>
  <c r="A78" i="43"/>
  <c r="F76" i="43"/>
  <c r="H76" i="43"/>
  <c r="G76" i="43"/>
  <c r="C47" i="33" l="1"/>
  <c r="D47" i="33" s="1"/>
  <c r="C54" i="43"/>
  <c r="U77" i="43"/>
  <c r="W77" i="43" s="1"/>
  <c r="P77" i="43"/>
  <c r="AP53" i="43"/>
  <c r="A79" i="43"/>
  <c r="B78" i="43"/>
  <c r="F77" i="43"/>
  <c r="G77" i="43"/>
  <c r="H77" i="43"/>
  <c r="C48" i="33" l="1"/>
  <c r="D48" i="33" s="1"/>
  <c r="D54" i="43"/>
  <c r="AI54" i="43"/>
  <c r="U78" i="43"/>
  <c r="W78" i="43" s="1"/>
  <c r="P78" i="43"/>
  <c r="I54" i="43"/>
  <c r="AO54" i="43" s="1"/>
  <c r="E55" i="43"/>
  <c r="F78" i="43"/>
  <c r="H78" i="43"/>
  <c r="G78" i="43"/>
  <c r="A80" i="43"/>
  <c r="B79" i="43"/>
  <c r="C49" i="33" l="1"/>
  <c r="D49" i="33" s="1"/>
  <c r="C55" i="43"/>
  <c r="U79" i="43"/>
  <c r="W79" i="43" s="1"/>
  <c r="P79" i="43"/>
  <c r="AP54" i="43"/>
  <c r="B80" i="43"/>
  <c r="A81" i="43"/>
  <c r="F79" i="43"/>
  <c r="H79" i="43"/>
  <c r="G79" i="43"/>
  <c r="C50" i="33" l="1"/>
  <c r="D50" i="33" s="1"/>
  <c r="D55" i="43"/>
  <c r="AI55" i="43"/>
  <c r="U80" i="43"/>
  <c r="W80" i="43" s="1"/>
  <c r="P80" i="43"/>
  <c r="I55" i="43"/>
  <c r="AO55" i="43" s="1"/>
  <c r="E56" i="43"/>
  <c r="A82" i="43"/>
  <c r="B81" i="43"/>
  <c r="F80" i="43"/>
  <c r="H80" i="43"/>
  <c r="G80" i="43"/>
  <c r="C51" i="33" l="1"/>
  <c r="D51" i="33" s="1"/>
  <c r="C56" i="43"/>
  <c r="U81" i="43"/>
  <c r="W81" i="43" s="1"/>
  <c r="P81" i="43"/>
  <c r="AP55" i="43"/>
  <c r="A83" i="43"/>
  <c r="B82" i="43"/>
  <c r="H81" i="43"/>
  <c r="F81" i="43"/>
  <c r="G81" i="43"/>
  <c r="C52" i="33" l="1"/>
  <c r="D52" i="33" s="1"/>
  <c r="D56" i="43"/>
  <c r="AI56" i="43"/>
  <c r="U82" i="43"/>
  <c r="W82" i="43" s="1"/>
  <c r="P82" i="43"/>
  <c r="E57" i="43"/>
  <c r="I56" i="43"/>
  <c r="AO56" i="43" s="1"/>
  <c r="H82" i="43"/>
  <c r="F82" i="43"/>
  <c r="G82" i="43"/>
  <c r="B83" i="43"/>
  <c r="A84" i="43"/>
  <c r="C53" i="33" l="1"/>
  <c r="D53" i="33" s="1"/>
  <c r="C57" i="43"/>
  <c r="S57" i="43"/>
  <c r="AF57" i="43" s="1"/>
  <c r="U83" i="43"/>
  <c r="W83" i="43" s="1"/>
  <c r="P83" i="43"/>
  <c r="AP56" i="43"/>
  <c r="B84" i="43"/>
  <c r="A85" i="43"/>
  <c r="H83" i="43"/>
  <c r="F83" i="43"/>
  <c r="G83" i="43"/>
  <c r="C54" i="33" l="1"/>
  <c r="D54" i="33" s="1"/>
  <c r="D57" i="43"/>
  <c r="AI57" i="43"/>
  <c r="U84" i="43"/>
  <c r="W84" i="43" s="1"/>
  <c r="P84" i="43"/>
  <c r="E58" i="43"/>
  <c r="I57" i="43"/>
  <c r="AO57" i="43" s="1"/>
  <c r="A86" i="43"/>
  <c r="B85" i="43"/>
  <c r="H84" i="43"/>
  <c r="G84" i="43"/>
  <c r="F84" i="43"/>
  <c r="C55" i="33" l="1"/>
  <c r="D55" i="33" s="1"/>
  <c r="C58" i="43"/>
  <c r="S58" i="43"/>
  <c r="AF58" i="43" s="1"/>
  <c r="U85" i="43"/>
  <c r="W85" i="43" s="1"/>
  <c r="P85" i="43"/>
  <c r="AP57" i="43"/>
  <c r="H85" i="43"/>
  <c r="G85" i="43"/>
  <c r="F85" i="43"/>
  <c r="A87" i="43"/>
  <c r="B86" i="43"/>
  <c r="C56" i="33" l="1"/>
  <c r="D56" i="33" s="1"/>
  <c r="D58" i="43"/>
  <c r="AI58" i="43"/>
  <c r="U86" i="43"/>
  <c r="W86" i="43" s="1"/>
  <c r="P86" i="43"/>
  <c r="I58" i="43"/>
  <c r="AO58" i="43" s="1"/>
  <c r="E59" i="43"/>
  <c r="A88" i="43"/>
  <c r="B87" i="43"/>
  <c r="H86" i="43"/>
  <c r="G86" i="43"/>
  <c r="F86" i="43"/>
  <c r="C57" i="33" l="1"/>
  <c r="D57" i="33" s="1"/>
  <c r="C59" i="43"/>
  <c r="S59" i="43"/>
  <c r="AF59" i="43" s="1"/>
  <c r="U87" i="43"/>
  <c r="W87" i="43" s="1"/>
  <c r="P87" i="43"/>
  <c r="AP58" i="43"/>
  <c r="H87" i="43"/>
  <c r="G87" i="43"/>
  <c r="F87" i="43"/>
  <c r="A89" i="43"/>
  <c r="B88" i="43"/>
  <c r="C58" i="33" l="1"/>
  <c r="D58" i="33" s="1"/>
  <c r="D59" i="43"/>
  <c r="AI59" i="43"/>
  <c r="U88" i="43"/>
  <c r="W88" i="43" s="1"/>
  <c r="P88" i="43"/>
  <c r="E60" i="43"/>
  <c r="I59" i="43"/>
  <c r="AO59" i="43" s="1"/>
  <c r="F88" i="43"/>
  <c r="G88" i="43"/>
  <c r="H88" i="43"/>
  <c r="A90" i="43"/>
  <c r="B89" i="43"/>
  <c r="C59" i="33" l="1"/>
  <c r="D59" i="33" s="1"/>
  <c r="C60" i="43"/>
  <c r="S60" i="43"/>
  <c r="AF60" i="43" s="1"/>
  <c r="U89" i="43"/>
  <c r="W89" i="43" s="1"/>
  <c r="P89" i="43"/>
  <c r="AP59" i="43"/>
  <c r="A91" i="43"/>
  <c r="B90" i="43"/>
  <c r="F89" i="43"/>
  <c r="H89" i="43"/>
  <c r="G89" i="43"/>
  <c r="C60" i="33" l="1"/>
  <c r="D60" i="33" s="1"/>
  <c r="D60" i="43"/>
  <c r="AI60" i="43"/>
  <c r="U90" i="43"/>
  <c r="W90" i="43" s="1"/>
  <c r="P90" i="43"/>
  <c r="I60" i="43"/>
  <c r="AO60" i="43" s="1"/>
  <c r="E61" i="43"/>
  <c r="F90" i="43"/>
  <c r="H90" i="43"/>
  <c r="G90" i="43"/>
  <c r="A92" i="43"/>
  <c r="B91" i="43"/>
  <c r="C61" i="33" l="1"/>
  <c r="D61" i="33" s="1"/>
  <c r="C61" i="43"/>
  <c r="U91" i="43"/>
  <c r="W91" i="43" s="1"/>
  <c r="P91" i="43"/>
  <c r="AP60" i="43"/>
  <c r="F91" i="43"/>
  <c r="H91" i="43"/>
  <c r="G91" i="43"/>
  <c r="A93" i="43"/>
  <c r="B92" i="43"/>
  <c r="C62" i="33" l="1"/>
  <c r="D62" i="33" s="1"/>
  <c r="D61" i="43"/>
  <c r="AI61" i="43"/>
  <c r="U92" i="43"/>
  <c r="W92" i="43" s="1"/>
  <c r="P92" i="43"/>
  <c r="I61" i="43"/>
  <c r="AO61" i="43" s="1"/>
  <c r="E62" i="43"/>
  <c r="A94" i="43"/>
  <c r="B93" i="43"/>
  <c r="F92" i="43"/>
  <c r="G92" i="43"/>
  <c r="H92" i="43"/>
  <c r="C63" i="33" l="1"/>
  <c r="D63" i="33" s="1"/>
  <c r="C62" i="43"/>
  <c r="U93" i="43"/>
  <c r="W93" i="43" s="1"/>
  <c r="P93" i="43"/>
  <c r="AP61" i="43"/>
  <c r="A95" i="43"/>
  <c r="B94" i="43"/>
  <c r="F93" i="43"/>
  <c r="H93" i="43"/>
  <c r="G93" i="43"/>
  <c r="C64" i="33" l="1"/>
  <c r="D64" i="33" s="1"/>
  <c r="D62" i="43"/>
  <c r="AI62" i="43"/>
  <c r="U94" i="43"/>
  <c r="W94" i="43" s="1"/>
  <c r="P94" i="43"/>
  <c r="I62" i="43"/>
  <c r="AO62" i="43" s="1"/>
  <c r="E63" i="43"/>
  <c r="F94" i="43"/>
  <c r="H94" i="43"/>
  <c r="G94" i="43"/>
  <c r="A96" i="43"/>
  <c r="B95" i="43"/>
  <c r="C65" i="33" l="1"/>
  <c r="D65" i="33" s="1"/>
  <c r="C63" i="43"/>
  <c r="S63" i="43"/>
  <c r="AF63" i="43" s="1"/>
  <c r="U95" i="43"/>
  <c r="W95" i="43" s="1"/>
  <c r="P95" i="43"/>
  <c r="AP62" i="43"/>
  <c r="A97" i="43"/>
  <c r="B96" i="43"/>
  <c r="F95" i="43"/>
  <c r="H95" i="43"/>
  <c r="G95" i="43"/>
  <c r="C66" i="33" l="1"/>
  <c r="D66" i="33" s="1"/>
  <c r="D63" i="43"/>
  <c r="AI63" i="43"/>
  <c r="U96" i="43"/>
  <c r="W96" i="43" s="1"/>
  <c r="P96" i="43"/>
  <c r="E64" i="43"/>
  <c r="I63" i="43"/>
  <c r="AO63" i="43" s="1"/>
  <c r="A98" i="43"/>
  <c r="B97" i="43"/>
  <c r="F96" i="43"/>
  <c r="G96" i="43"/>
  <c r="H96" i="43"/>
  <c r="C67" i="33" l="1"/>
  <c r="D67" i="33" s="1"/>
  <c r="C64" i="43"/>
  <c r="S64" i="43"/>
  <c r="AF64" i="43" s="1"/>
  <c r="U97" i="43"/>
  <c r="W97" i="43" s="1"/>
  <c r="P97" i="43"/>
  <c r="AP63" i="43"/>
  <c r="A99" i="43"/>
  <c r="B98" i="43"/>
  <c r="F97" i="43"/>
  <c r="H97" i="43"/>
  <c r="G97" i="43"/>
  <c r="C68" i="33" l="1"/>
  <c r="D68" i="33" s="1"/>
  <c r="D64" i="43"/>
  <c r="AI64" i="43"/>
  <c r="U98" i="43"/>
  <c r="W98" i="43" s="1"/>
  <c r="P98" i="43"/>
  <c r="E65" i="43"/>
  <c r="I64" i="43"/>
  <c r="AO64" i="43" s="1"/>
  <c r="F98" i="43"/>
  <c r="H98" i="43"/>
  <c r="G98" i="43"/>
  <c r="A100" i="43"/>
  <c r="B99" i="43"/>
  <c r="C69" i="33" l="1"/>
  <c r="D69" i="33" s="1"/>
  <c r="C65" i="43"/>
  <c r="U99" i="43"/>
  <c r="W99" i="43" s="1"/>
  <c r="P99" i="43"/>
  <c r="AP64" i="43"/>
  <c r="A101" i="43"/>
  <c r="B100" i="43"/>
  <c r="F99" i="43"/>
  <c r="H99" i="43"/>
  <c r="G99" i="43"/>
  <c r="C70" i="33" l="1"/>
  <c r="D70" i="33" s="1"/>
  <c r="D65" i="43"/>
  <c r="AI65" i="43"/>
  <c r="U100" i="43"/>
  <c r="W100" i="43" s="1"/>
  <c r="P100" i="43"/>
  <c r="E66" i="43"/>
  <c r="I65" i="43"/>
  <c r="AO65" i="43" s="1"/>
  <c r="F100" i="43"/>
  <c r="G100" i="43"/>
  <c r="H100" i="43"/>
  <c r="B101" i="43"/>
  <c r="A102" i="43"/>
  <c r="C71" i="33" l="1"/>
  <c r="D71" i="33" s="1"/>
  <c r="C66" i="43"/>
  <c r="U101" i="43"/>
  <c r="W101" i="43" s="1"/>
  <c r="P101" i="43"/>
  <c r="AP65" i="43"/>
  <c r="B102" i="43"/>
  <c r="A103" i="43"/>
  <c r="F101" i="43"/>
  <c r="H101" i="43"/>
  <c r="G101" i="43"/>
  <c r="C72" i="33" l="1"/>
  <c r="D72" i="33" s="1"/>
  <c r="D66" i="43"/>
  <c r="AI66" i="43"/>
  <c r="U102" i="43"/>
  <c r="W102" i="43" s="1"/>
  <c r="P102" i="43"/>
  <c r="E67" i="43"/>
  <c r="I66" i="43"/>
  <c r="AO66" i="43" s="1"/>
  <c r="F102" i="43"/>
  <c r="H102" i="43"/>
  <c r="G102" i="43"/>
  <c r="B103" i="43"/>
  <c r="A104" i="43"/>
  <c r="C73" i="33" l="1"/>
  <c r="D73" i="33" s="1"/>
  <c r="C67" i="43"/>
  <c r="S67" i="43"/>
  <c r="AF67" i="43" s="1"/>
  <c r="U103" i="43"/>
  <c r="W103" i="43" s="1"/>
  <c r="P103" i="43"/>
  <c r="AP66" i="43"/>
  <c r="B104" i="43"/>
  <c r="A105" i="43"/>
  <c r="F103" i="43"/>
  <c r="G103" i="43"/>
  <c r="H103" i="43"/>
  <c r="C74" i="33" l="1"/>
  <c r="D74" i="33" s="1"/>
  <c r="D67" i="43"/>
  <c r="AI67" i="43"/>
  <c r="U104" i="43"/>
  <c r="W104" i="43" s="1"/>
  <c r="P104" i="43"/>
  <c r="E68" i="43"/>
  <c r="I67" i="43"/>
  <c r="AO67" i="43" s="1"/>
  <c r="B105" i="43"/>
  <c r="A106" i="43"/>
  <c r="F104" i="43"/>
  <c r="H104" i="43"/>
  <c r="G104" i="43"/>
  <c r="C75" i="33" l="1"/>
  <c r="D75" i="33" s="1"/>
  <c r="C68" i="43"/>
  <c r="S68" i="43"/>
  <c r="AF68" i="43" s="1"/>
  <c r="U105" i="43"/>
  <c r="W105" i="43" s="1"/>
  <c r="P105" i="43"/>
  <c r="AP67" i="43"/>
  <c r="B106" i="43"/>
  <c r="A107" i="43"/>
  <c r="F105" i="43"/>
  <c r="H105" i="43"/>
  <c r="G105" i="43"/>
  <c r="C76" i="33" l="1"/>
  <c r="D76" i="33" s="1"/>
  <c r="D68" i="43"/>
  <c r="AI68" i="43"/>
  <c r="U106" i="43"/>
  <c r="W106" i="43" s="1"/>
  <c r="P106" i="43"/>
  <c r="E69" i="43"/>
  <c r="I68" i="43"/>
  <c r="AO68" i="43" s="1"/>
  <c r="B107" i="43"/>
  <c r="A108" i="43"/>
  <c r="F106" i="43"/>
  <c r="G106" i="43"/>
  <c r="H106" i="43"/>
  <c r="C77" i="33" l="1"/>
  <c r="D77" i="33" s="1"/>
  <c r="C69" i="43"/>
  <c r="S69" i="43"/>
  <c r="AF69" i="43" s="1"/>
  <c r="U107" i="43"/>
  <c r="W107" i="43" s="1"/>
  <c r="P107" i="43"/>
  <c r="AP68" i="43"/>
  <c r="B108" i="43"/>
  <c r="A109" i="43"/>
  <c r="H107" i="43"/>
  <c r="F107" i="43"/>
  <c r="G107" i="43"/>
  <c r="C78" i="33" l="1"/>
  <c r="D78" i="33" s="1"/>
  <c r="D69" i="43"/>
  <c r="AI69" i="43"/>
  <c r="U108" i="43"/>
  <c r="W108" i="43" s="1"/>
  <c r="P108" i="43"/>
  <c r="I69" i="43"/>
  <c r="AO69" i="43" s="1"/>
  <c r="E70" i="43"/>
  <c r="B109" i="43"/>
  <c r="A110" i="43"/>
  <c r="H108" i="43"/>
  <c r="F108" i="43"/>
  <c r="G108" i="43"/>
  <c r="C79" i="33" l="1"/>
  <c r="D79" i="33" s="1"/>
  <c r="C70" i="43"/>
  <c r="S70" i="43"/>
  <c r="AF70" i="43" s="1"/>
  <c r="U109" i="43"/>
  <c r="W109" i="43" s="1"/>
  <c r="P109" i="43"/>
  <c r="AP69" i="43"/>
  <c r="B110" i="43"/>
  <c r="A111" i="43"/>
  <c r="H109" i="43"/>
  <c r="F109" i="43"/>
  <c r="G109" i="43"/>
  <c r="C80" i="33" l="1"/>
  <c r="D80" i="33" s="1"/>
  <c r="D70" i="43"/>
  <c r="AI70" i="43"/>
  <c r="U110" i="43"/>
  <c r="W110" i="43" s="1"/>
  <c r="P110" i="43"/>
  <c r="I70" i="43"/>
  <c r="AO70" i="43" s="1"/>
  <c r="E71" i="43"/>
  <c r="H110" i="43"/>
  <c r="F110" i="43"/>
  <c r="G110" i="43"/>
  <c r="B111" i="43"/>
  <c r="A112" i="43"/>
  <c r="C81" i="33" l="1"/>
  <c r="D81" i="33" s="1"/>
  <c r="C71" i="43"/>
  <c r="U111" i="43"/>
  <c r="W111" i="43" s="1"/>
  <c r="P111" i="43"/>
  <c r="AP70" i="43"/>
  <c r="H111" i="43"/>
  <c r="F111" i="43"/>
  <c r="G111" i="43"/>
  <c r="B112" i="43"/>
  <c r="A113" i="43"/>
  <c r="C82" i="33" l="1"/>
  <c r="D82" i="33" s="1"/>
  <c r="D71" i="43"/>
  <c r="AI71" i="43"/>
  <c r="U112" i="43"/>
  <c r="W112" i="43" s="1"/>
  <c r="P112" i="43"/>
  <c r="E72" i="43"/>
  <c r="I71" i="43"/>
  <c r="AO71" i="43" s="1"/>
  <c r="B113" i="43"/>
  <c r="A114" i="43"/>
  <c r="H112" i="43"/>
  <c r="F112" i="43"/>
  <c r="G112" i="43"/>
  <c r="C83" i="33" l="1"/>
  <c r="D83" i="33" s="1"/>
  <c r="C72" i="43"/>
  <c r="U113" i="43"/>
  <c r="W113" i="43" s="1"/>
  <c r="P113" i="43"/>
  <c r="AP71" i="43"/>
  <c r="B114" i="43"/>
  <c r="A115" i="43"/>
  <c r="H113" i="43"/>
  <c r="F113" i="43"/>
  <c r="G113" i="43"/>
  <c r="C84" i="33" l="1"/>
  <c r="D84" i="33" s="1"/>
  <c r="D72" i="43"/>
  <c r="AI72" i="43"/>
  <c r="U114" i="43"/>
  <c r="W114" i="43" s="1"/>
  <c r="P114" i="43"/>
  <c r="E73" i="43"/>
  <c r="I72" i="43"/>
  <c r="AO72" i="43" s="1"/>
  <c r="B115" i="43"/>
  <c r="A116" i="43"/>
  <c r="H114" i="43"/>
  <c r="F114" i="43"/>
  <c r="G114" i="43"/>
  <c r="C85" i="33" l="1"/>
  <c r="D85" i="33" s="1"/>
  <c r="C73" i="43"/>
  <c r="S73" i="43"/>
  <c r="AF73" i="43" s="1"/>
  <c r="U115" i="43"/>
  <c r="W115" i="43" s="1"/>
  <c r="P115" i="43"/>
  <c r="AP72" i="43"/>
  <c r="B116" i="43"/>
  <c r="A117" i="43"/>
  <c r="H115" i="43"/>
  <c r="F115" i="43"/>
  <c r="G115" i="43"/>
  <c r="C86" i="33" l="1"/>
  <c r="D86" i="33" s="1"/>
  <c r="D73" i="43"/>
  <c r="AI73" i="43"/>
  <c r="U116" i="43"/>
  <c r="W116" i="43" s="1"/>
  <c r="P116" i="43"/>
  <c r="E74" i="43"/>
  <c r="I73" i="43"/>
  <c r="AO73" i="43" s="1"/>
  <c r="B117" i="43"/>
  <c r="A118" i="43"/>
  <c r="H116" i="43"/>
  <c r="F116" i="43"/>
  <c r="G116" i="43"/>
  <c r="C87" i="33" l="1"/>
  <c r="D87" i="33" s="1"/>
  <c r="C74" i="43"/>
  <c r="S74" i="43"/>
  <c r="AF74" i="43" s="1"/>
  <c r="U117" i="43"/>
  <c r="W117" i="43" s="1"/>
  <c r="P117" i="43"/>
  <c r="AP73" i="43"/>
  <c r="H117" i="43"/>
  <c r="F117" i="43"/>
  <c r="G117" i="43"/>
  <c r="B118" i="43"/>
  <c r="A119" i="43"/>
  <c r="C88" i="33" l="1"/>
  <c r="D88" i="33" s="1"/>
  <c r="D74" i="43"/>
  <c r="AI74" i="43"/>
  <c r="U118" i="43"/>
  <c r="W118" i="43" s="1"/>
  <c r="P118" i="43"/>
  <c r="E75" i="43"/>
  <c r="I74" i="43"/>
  <c r="AO74" i="43" s="1"/>
  <c r="B119" i="43"/>
  <c r="A120" i="43"/>
  <c r="H118" i="43"/>
  <c r="F118" i="43"/>
  <c r="G118" i="43"/>
  <c r="C89" i="33" l="1"/>
  <c r="D89" i="33" s="1"/>
  <c r="C75" i="43"/>
  <c r="U119" i="43"/>
  <c r="W119" i="43" s="1"/>
  <c r="P119" i="43"/>
  <c r="AP74" i="43"/>
  <c r="A121" i="43"/>
  <c r="B120" i="43"/>
  <c r="H119" i="43"/>
  <c r="F119" i="43"/>
  <c r="G119" i="43"/>
  <c r="C90" i="33" l="1"/>
  <c r="D90" i="33" s="1"/>
  <c r="D75" i="43"/>
  <c r="AI75" i="43"/>
  <c r="U120" i="43"/>
  <c r="W120" i="43" s="1"/>
  <c r="P120" i="43"/>
  <c r="I75" i="43"/>
  <c r="AO75" i="43" s="1"/>
  <c r="E76" i="43"/>
  <c r="H120" i="43"/>
  <c r="G120" i="43"/>
  <c r="F120" i="43"/>
  <c r="B121" i="43"/>
  <c r="A122" i="43"/>
  <c r="C91" i="33" l="1"/>
  <c r="D91" i="33" s="1"/>
  <c r="C76" i="43"/>
  <c r="U121" i="43"/>
  <c r="W121" i="43" s="1"/>
  <c r="P121" i="43"/>
  <c r="AP75" i="43"/>
  <c r="H121" i="43"/>
  <c r="F121" i="43"/>
  <c r="G121" i="43"/>
  <c r="A123" i="43"/>
  <c r="B122" i="43"/>
  <c r="C92" i="33" l="1"/>
  <c r="D92" i="33" s="1"/>
  <c r="D76" i="43"/>
  <c r="AI76" i="43"/>
  <c r="U122" i="43"/>
  <c r="W122" i="43" s="1"/>
  <c r="P122" i="43"/>
  <c r="E77" i="43"/>
  <c r="I76" i="43"/>
  <c r="AO76" i="43" s="1"/>
  <c r="H122" i="43"/>
  <c r="G122" i="43"/>
  <c r="F122" i="43"/>
  <c r="B123" i="43"/>
  <c r="A124" i="43"/>
  <c r="C93" i="33" l="1"/>
  <c r="D93" i="33" s="1"/>
  <c r="C77" i="43"/>
  <c r="S77" i="43"/>
  <c r="AF77" i="43" s="1"/>
  <c r="U123" i="43"/>
  <c r="W123" i="43" s="1"/>
  <c r="P123" i="43"/>
  <c r="AP76" i="43"/>
  <c r="H123" i="43"/>
  <c r="F123" i="43"/>
  <c r="G123" i="43"/>
  <c r="A125" i="43"/>
  <c r="B124" i="43"/>
  <c r="C94" i="33" l="1"/>
  <c r="D94" i="33" s="1"/>
  <c r="D77" i="43"/>
  <c r="AI77" i="43"/>
  <c r="U124" i="43"/>
  <c r="W124" i="43" s="1"/>
  <c r="P124" i="43"/>
  <c r="I77" i="43"/>
  <c r="AO77" i="43" s="1"/>
  <c r="E78" i="43"/>
  <c r="A126" i="43"/>
  <c r="B125" i="43"/>
  <c r="H124" i="43"/>
  <c r="G124" i="43"/>
  <c r="F124" i="43"/>
  <c r="C95" i="33" l="1"/>
  <c r="D95" i="33" s="1"/>
  <c r="C78" i="43"/>
  <c r="S78" i="43"/>
  <c r="AF78" i="43" s="1"/>
  <c r="U125" i="43"/>
  <c r="W125" i="43" s="1"/>
  <c r="P125" i="43"/>
  <c r="AP77" i="43"/>
  <c r="H125" i="43"/>
  <c r="F125" i="43"/>
  <c r="G125" i="43"/>
  <c r="A127" i="43"/>
  <c r="B126" i="43"/>
  <c r="C96" i="33" l="1"/>
  <c r="D96" i="33" s="1"/>
  <c r="D78" i="43"/>
  <c r="AI78" i="43"/>
  <c r="U126" i="43"/>
  <c r="W126" i="43" s="1"/>
  <c r="P126" i="43"/>
  <c r="I78" i="43"/>
  <c r="AO78" i="43" s="1"/>
  <c r="E79" i="43"/>
  <c r="A128" i="43"/>
  <c r="B127" i="43"/>
  <c r="H126" i="43"/>
  <c r="G126" i="43"/>
  <c r="F126" i="43"/>
  <c r="C97" i="33" l="1"/>
  <c r="D97" i="33" s="1"/>
  <c r="C79" i="43"/>
  <c r="S79" i="43"/>
  <c r="AF79" i="43" s="1"/>
  <c r="U127" i="43"/>
  <c r="W127" i="43" s="1"/>
  <c r="P127" i="43"/>
  <c r="AP78" i="43"/>
  <c r="H127" i="43"/>
  <c r="F127" i="43"/>
  <c r="G127" i="43"/>
  <c r="A129" i="43"/>
  <c r="B128" i="43"/>
  <c r="C98" i="33" l="1"/>
  <c r="D98" i="33" s="1"/>
  <c r="D79" i="43"/>
  <c r="AI79" i="43"/>
  <c r="U128" i="43"/>
  <c r="W128" i="43" s="1"/>
  <c r="P128" i="43"/>
  <c r="E80" i="43"/>
  <c r="I79" i="43"/>
  <c r="AO79" i="43" s="1"/>
  <c r="B129" i="43"/>
  <c r="A130" i="43"/>
  <c r="H128" i="43"/>
  <c r="G128" i="43"/>
  <c r="F128" i="43"/>
  <c r="C99" i="33" l="1"/>
  <c r="D99" i="33" s="1"/>
  <c r="C80" i="43"/>
  <c r="S80" i="43"/>
  <c r="AF80" i="43" s="1"/>
  <c r="U129" i="43"/>
  <c r="W129" i="43" s="1"/>
  <c r="P129" i="43"/>
  <c r="AP79" i="43"/>
  <c r="A131" i="43"/>
  <c r="B130" i="43"/>
  <c r="H129" i="43"/>
  <c r="F129" i="43"/>
  <c r="G129" i="43"/>
  <c r="C100" i="33" l="1"/>
  <c r="D100" i="33" s="1"/>
  <c r="D80" i="43"/>
  <c r="AI80" i="43"/>
  <c r="U130" i="43"/>
  <c r="W130" i="43" s="1"/>
  <c r="P130" i="43"/>
  <c r="I80" i="43"/>
  <c r="AO80" i="43" s="1"/>
  <c r="E81" i="43"/>
  <c r="G130" i="43"/>
  <c r="H130" i="43"/>
  <c r="F130" i="43"/>
  <c r="A132" i="43"/>
  <c r="B131" i="43"/>
  <c r="C101" i="33" l="1"/>
  <c r="D101" i="33" s="1"/>
  <c r="C81" i="43"/>
  <c r="U131" i="43"/>
  <c r="W131" i="43" s="1"/>
  <c r="P131" i="43"/>
  <c r="AP80" i="43"/>
  <c r="G131" i="43"/>
  <c r="H131" i="43"/>
  <c r="F131" i="43"/>
  <c r="A133" i="43"/>
  <c r="B132" i="43"/>
  <c r="C102" i="33" l="1"/>
  <c r="D102" i="33" s="1"/>
  <c r="D81" i="43"/>
  <c r="AI81" i="43"/>
  <c r="U132" i="43"/>
  <c r="W132" i="43" s="1"/>
  <c r="P132" i="43"/>
  <c r="I81" i="43"/>
  <c r="AO81" i="43" s="1"/>
  <c r="E82" i="43"/>
  <c r="G132" i="43"/>
  <c r="H132" i="43"/>
  <c r="F132" i="43"/>
  <c r="B133" i="43"/>
  <c r="A134" i="43"/>
  <c r="C103" i="33" l="1"/>
  <c r="D103" i="33" s="1"/>
  <c r="C82" i="43"/>
  <c r="U133" i="43"/>
  <c r="W133" i="43" s="1"/>
  <c r="AP81" i="43"/>
  <c r="P133" i="43"/>
  <c r="A135" i="43"/>
  <c r="B134" i="43"/>
  <c r="G133" i="43"/>
  <c r="H133" i="43"/>
  <c r="F133" i="43"/>
  <c r="C104" i="33" l="1"/>
  <c r="D104" i="33" s="1"/>
  <c r="AI82" i="43"/>
  <c r="D82" i="43"/>
  <c r="U134" i="43"/>
  <c r="W134" i="43" s="1"/>
  <c r="P134" i="43"/>
  <c r="E83" i="43"/>
  <c r="I82" i="43"/>
  <c r="AO82" i="43" s="1"/>
  <c r="G134" i="43"/>
  <c r="H134" i="43"/>
  <c r="F134" i="43"/>
  <c r="A136" i="43"/>
  <c r="B135" i="43"/>
  <c r="C105" i="33" l="1"/>
  <c r="D105" i="33" s="1"/>
  <c r="C83" i="43"/>
  <c r="S83" i="43"/>
  <c r="AF83" i="43" s="1"/>
  <c r="U135" i="43"/>
  <c r="W135" i="43" s="1"/>
  <c r="P135" i="43"/>
  <c r="AP82" i="43"/>
  <c r="B136" i="43"/>
  <c r="A137" i="43"/>
  <c r="G135" i="43"/>
  <c r="H135" i="43"/>
  <c r="F135" i="43"/>
  <c r="C106" i="33" l="1"/>
  <c r="D106" i="33" s="1"/>
  <c r="D83" i="43"/>
  <c r="AI83" i="43"/>
  <c r="U136" i="43"/>
  <c r="W136" i="43" s="1"/>
  <c r="P136" i="43"/>
  <c r="I83" i="43"/>
  <c r="AO83" i="43" s="1"/>
  <c r="E84" i="43"/>
  <c r="B137" i="43"/>
  <c r="A138" i="43"/>
  <c r="G136" i="43"/>
  <c r="H136" i="43"/>
  <c r="F136" i="43"/>
  <c r="C107" i="33" l="1"/>
  <c r="D107" i="33" s="1"/>
  <c r="C84" i="43"/>
  <c r="S84" i="43"/>
  <c r="AF84" i="43" s="1"/>
  <c r="U137" i="43"/>
  <c r="W137" i="43" s="1"/>
  <c r="P137" i="43"/>
  <c r="AP83" i="43"/>
  <c r="G137" i="43"/>
  <c r="F137" i="43"/>
  <c r="H137" i="43"/>
  <c r="B138" i="43"/>
  <c r="A139" i="43"/>
  <c r="C108" i="33" l="1"/>
  <c r="D108" i="33" s="1"/>
  <c r="D84" i="43"/>
  <c r="AI84" i="43"/>
  <c r="U138" i="43"/>
  <c r="W138" i="43" s="1"/>
  <c r="P138" i="43"/>
  <c r="I84" i="43"/>
  <c r="AO84" i="43" s="1"/>
  <c r="E85" i="43"/>
  <c r="G138" i="43"/>
  <c r="F138" i="43"/>
  <c r="H138" i="43"/>
  <c r="B139" i="43"/>
  <c r="A140" i="43"/>
  <c r="C109" i="33" l="1"/>
  <c r="D109" i="33" s="1"/>
  <c r="C85" i="43"/>
  <c r="U139" i="43"/>
  <c r="W139" i="43" s="1"/>
  <c r="P139" i="43"/>
  <c r="AP84" i="43"/>
  <c r="A141" i="43"/>
  <c r="B140" i="43"/>
  <c r="G139" i="43"/>
  <c r="F139" i="43"/>
  <c r="H139" i="43"/>
  <c r="C110" i="33" l="1"/>
  <c r="D110" i="33" s="1"/>
  <c r="AI85" i="43"/>
  <c r="D85" i="43"/>
  <c r="U140" i="43"/>
  <c r="W140" i="43" s="1"/>
  <c r="P140" i="43"/>
  <c r="I85" i="43"/>
  <c r="AO85" i="43" s="1"/>
  <c r="E86" i="43"/>
  <c r="G140" i="43"/>
  <c r="H140" i="43"/>
  <c r="F140" i="43"/>
  <c r="B141" i="43"/>
  <c r="A142" i="43"/>
  <c r="C111" i="33" l="1"/>
  <c r="D111" i="33" s="1"/>
  <c r="C86" i="43"/>
  <c r="U141" i="43"/>
  <c r="W141" i="43" s="1"/>
  <c r="P141" i="43"/>
  <c r="AP85" i="43"/>
  <c r="B142" i="43"/>
  <c r="A143" i="43"/>
  <c r="G141" i="43"/>
  <c r="H141" i="43"/>
  <c r="F141" i="43"/>
  <c r="C112" i="33" l="1"/>
  <c r="D112" i="33" s="1"/>
  <c r="D86" i="43"/>
  <c r="AI86" i="43"/>
  <c r="U142" i="43"/>
  <c r="W142" i="43" s="1"/>
  <c r="P142" i="43"/>
  <c r="E87" i="43"/>
  <c r="I86" i="43"/>
  <c r="AO86" i="43" s="1"/>
  <c r="B143" i="43"/>
  <c r="A144" i="43"/>
  <c r="G142" i="43"/>
  <c r="F142" i="43"/>
  <c r="H142" i="43"/>
  <c r="C113" i="33" l="1"/>
  <c r="D113" i="33" s="1"/>
  <c r="C87" i="43"/>
  <c r="U143" i="43"/>
  <c r="W143" i="43" s="1"/>
  <c r="P143" i="43"/>
  <c r="AP86" i="43"/>
  <c r="A145" i="43"/>
  <c r="B144" i="43"/>
  <c r="G143" i="43"/>
  <c r="H143" i="43"/>
  <c r="F143" i="43"/>
  <c r="C114" i="33" l="1"/>
  <c r="D114" i="33" s="1"/>
  <c r="D87" i="43"/>
  <c r="AI87" i="43"/>
  <c r="U144" i="43"/>
  <c r="W144" i="43" s="1"/>
  <c r="P144" i="43"/>
  <c r="E88" i="43"/>
  <c r="I87" i="43"/>
  <c r="AO87" i="43" s="1"/>
  <c r="G144" i="43"/>
  <c r="H144" i="43"/>
  <c r="F144" i="43"/>
  <c r="B145" i="43"/>
  <c r="A146" i="43"/>
  <c r="C115" i="33" l="1"/>
  <c r="D115" i="33" s="1"/>
  <c r="C88" i="43"/>
  <c r="S88" i="43"/>
  <c r="AF88" i="43" s="1"/>
  <c r="U145" i="43"/>
  <c r="W145" i="43" s="1"/>
  <c r="P145" i="43"/>
  <c r="AP87" i="43"/>
  <c r="B146" i="43"/>
  <c r="A147" i="43"/>
  <c r="G145" i="43"/>
  <c r="H145" i="43"/>
  <c r="F145" i="43"/>
  <c r="C116" i="33" l="1"/>
  <c r="D116" i="33" s="1"/>
  <c r="D88" i="43"/>
  <c r="AI88" i="43"/>
  <c r="U146" i="43"/>
  <c r="W146" i="43" s="1"/>
  <c r="P146" i="43"/>
  <c r="I88" i="43"/>
  <c r="AO88" i="43" s="1"/>
  <c r="E89" i="43"/>
  <c r="B147" i="43"/>
  <c r="A148" i="43"/>
  <c r="G146" i="43"/>
  <c r="F146" i="43"/>
  <c r="H146" i="43"/>
  <c r="C117" i="33" l="1"/>
  <c r="D117" i="33" s="1"/>
  <c r="C89" i="43"/>
  <c r="S89" i="43"/>
  <c r="AF89" i="43" s="1"/>
  <c r="U147" i="43"/>
  <c r="W147" i="43" s="1"/>
  <c r="P147" i="43"/>
  <c r="AP88" i="43"/>
  <c r="A149" i="43"/>
  <c r="B148" i="43"/>
  <c r="G147" i="43"/>
  <c r="H147" i="43"/>
  <c r="F147" i="43"/>
  <c r="C118" i="33" l="1"/>
  <c r="D118" i="33" s="1"/>
  <c r="D89" i="43"/>
  <c r="AI89" i="43"/>
  <c r="U148" i="43"/>
  <c r="W148" i="43" s="1"/>
  <c r="P148" i="43"/>
  <c r="E90" i="43"/>
  <c r="I89" i="43"/>
  <c r="AO89" i="43" s="1"/>
  <c r="G148" i="43"/>
  <c r="H148" i="43"/>
  <c r="F148" i="43"/>
  <c r="A150" i="43"/>
  <c r="B149" i="43"/>
  <c r="C119" i="33" l="1"/>
  <c r="D119" i="33" s="1"/>
  <c r="C90" i="43"/>
  <c r="S90" i="43"/>
  <c r="AF90" i="43" s="1"/>
  <c r="U149" i="43"/>
  <c r="W149" i="43" s="1"/>
  <c r="P149" i="43"/>
  <c r="AP89" i="43"/>
  <c r="G149" i="43"/>
  <c r="F149" i="43"/>
  <c r="H149" i="43"/>
  <c r="A151" i="43"/>
  <c r="B150" i="43"/>
  <c r="C120" i="33" l="1"/>
  <c r="D120" i="33" s="1"/>
  <c r="D90" i="43"/>
  <c r="AI90" i="43"/>
  <c r="U150" i="43"/>
  <c r="W150" i="43" s="1"/>
  <c r="P150" i="43"/>
  <c r="E91" i="43"/>
  <c r="I90" i="43"/>
  <c r="AO90" i="43" s="1"/>
  <c r="A152" i="43"/>
  <c r="B151" i="43"/>
  <c r="G150" i="43"/>
  <c r="F150" i="43"/>
  <c r="H150" i="43"/>
  <c r="C121" i="33" l="1"/>
  <c r="D121" i="33" s="1"/>
  <c r="C91" i="43"/>
  <c r="U151" i="43"/>
  <c r="W151" i="43" s="1"/>
  <c r="P151" i="43"/>
  <c r="AP90" i="43"/>
  <c r="G151" i="43"/>
  <c r="H151" i="43"/>
  <c r="F151" i="43"/>
  <c r="A153" i="43"/>
  <c r="B152" i="43"/>
  <c r="C122" i="33" l="1"/>
  <c r="D122" i="33" s="1"/>
  <c r="D91" i="43"/>
  <c r="AI91" i="43"/>
  <c r="U152" i="43"/>
  <c r="W152" i="43" s="1"/>
  <c r="P152" i="43"/>
  <c r="E92" i="43"/>
  <c r="I91" i="43"/>
  <c r="AO91" i="43" s="1"/>
  <c r="G152" i="43"/>
  <c r="H152" i="43"/>
  <c r="F152" i="43"/>
  <c r="A154" i="43"/>
  <c r="B153" i="43"/>
  <c r="C123" i="33" l="1"/>
  <c r="D123" i="33" s="1"/>
  <c r="C92" i="43"/>
  <c r="U153" i="43"/>
  <c r="W153" i="43" s="1"/>
  <c r="P153" i="43"/>
  <c r="AP91" i="43"/>
  <c r="B154" i="43"/>
  <c r="A155" i="43"/>
  <c r="G153" i="43"/>
  <c r="H153" i="43"/>
  <c r="F153" i="43"/>
  <c r="C124" i="33" l="1"/>
  <c r="D124" i="33" s="1"/>
  <c r="D92" i="43"/>
  <c r="AI92" i="43"/>
  <c r="U154" i="43"/>
  <c r="W154" i="43" s="1"/>
  <c r="P154" i="43"/>
  <c r="E93" i="43"/>
  <c r="I92" i="43"/>
  <c r="AO92" i="43" s="1"/>
  <c r="H154" i="43"/>
  <c r="G154" i="43"/>
  <c r="F154" i="43"/>
  <c r="B155" i="43"/>
  <c r="A156" i="43"/>
  <c r="C125" i="33" l="1"/>
  <c r="D125" i="33" s="1"/>
  <c r="C93" i="43"/>
  <c r="S93" i="43"/>
  <c r="AF93" i="43" s="1"/>
  <c r="U155" i="43"/>
  <c r="W155" i="43" s="1"/>
  <c r="P155" i="43"/>
  <c r="AP92" i="43"/>
  <c r="H155" i="43"/>
  <c r="G155" i="43"/>
  <c r="F155" i="43"/>
  <c r="B156" i="43"/>
  <c r="A157" i="43"/>
  <c r="C126" i="33" l="1"/>
  <c r="D126" i="33" s="1"/>
  <c r="D93" i="43"/>
  <c r="AI93" i="43"/>
  <c r="U156" i="43"/>
  <c r="W156" i="43" s="1"/>
  <c r="P156" i="43"/>
  <c r="I93" i="43"/>
  <c r="AO93" i="43" s="1"/>
  <c r="E94" i="43"/>
  <c r="B157" i="43"/>
  <c r="A158" i="43"/>
  <c r="H156" i="43"/>
  <c r="F156" i="43"/>
  <c r="G156" i="43"/>
  <c r="C127" i="33" l="1"/>
  <c r="D127" i="33" s="1"/>
  <c r="C94" i="43"/>
  <c r="S94" i="43"/>
  <c r="AF94" i="43" s="1"/>
  <c r="U157" i="43"/>
  <c r="W157" i="43" s="1"/>
  <c r="P157" i="43"/>
  <c r="AP93" i="43"/>
  <c r="H157" i="43"/>
  <c r="F157" i="43"/>
  <c r="G157" i="43"/>
  <c r="B158" i="43"/>
  <c r="A159" i="43"/>
  <c r="C128" i="33" l="1"/>
  <c r="D128" i="33" s="1"/>
  <c r="D94" i="43"/>
  <c r="AI94" i="43"/>
  <c r="U158" i="43"/>
  <c r="W158" i="43" s="1"/>
  <c r="P158" i="43"/>
  <c r="I94" i="43"/>
  <c r="AO94" i="43" s="1"/>
  <c r="E95" i="43"/>
  <c r="H158" i="43"/>
  <c r="G158" i="43"/>
  <c r="F158" i="43"/>
  <c r="B159" i="43"/>
  <c r="A160" i="43"/>
  <c r="C129" i="33" l="1"/>
  <c r="D129" i="33" s="1"/>
  <c r="C95" i="43"/>
  <c r="U159" i="43"/>
  <c r="W159" i="43" s="1"/>
  <c r="P159" i="43"/>
  <c r="AP94" i="43"/>
  <c r="H159" i="43"/>
  <c r="F159" i="43"/>
  <c r="G159" i="43"/>
  <c r="B160" i="43"/>
  <c r="A161" i="43"/>
  <c r="C130" i="33" l="1"/>
  <c r="D130" i="33" s="1"/>
  <c r="D95" i="43"/>
  <c r="AI95" i="43"/>
  <c r="U160" i="43"/>
  <c r="W160" i="43" s="1"/>
  <c r="P160" i="43"/>
  <c r="E96" i="43"/>
  <c r="I95" i="43"/>
  <c r="AO95" i="43" s="1"/>
  <c r="H160" i="43"/>
  <c r="G160" i="43"/>
  <c r="F160" i="43"/>
  <c r="B161" i="43"/>
  <c r="A162" i="43"/>
  <c r="C131" i="33" l="1"/>
  <c r="D131" i="33" s="1"/>
  <c r="C96" i="43"/>
  <c r="U161" i="43"/>
  <c r="W161" i="43" s="1"/>
  <c r="P161" i="43"/>
  <c r="AP95" i="43"/>
  <c r="B162" i="43"/>
  <c r="A163" i="43"/>
  <c r="H161" i="43"/>
  <c r="G161" i="43"/>
  <c r="F161" i="43"/>
  <c r="C132" i="33" l="1"/>
  <c r="D132" i="33" s="1"/>
  <c r="D96" i="43"/>
  <c r="AI96" i="43"/>
  <c r="U162" i="43"/>
  <c r="W162" i="43" s="1"/>
  <c r="P162" i="43"/>
  <c r="I96" i="43"/>
  <c r="AO96" i="43" s="1"/>
  <c r="E97" i="43"/>
  <c r="B163" i="43"/>
  <c r="A164" i="43"/>
  <c r="H162" i="43"/>
  <c r="G162" i="43"/>
  <c r="F162" i="43"/>
  <c r="C133" i="33" l="1"/>
  <c r="D133" i="33" s="1"/>
  <c r="C97" i="43"/>
  <c r="S97" i="43"/>
  <c r="AF97" i="43" s="1"/>
  <c r="U163" i="43"/>
  <c r="W163" i="43" s="1"/>
  <c r="P163" i="43"/>
  <c r="AP96" i="43"/>
  <c r="H163" i="43"/>
  <c r="G163" i="43"/>
  <c r="F163" i="43"/>
  <c r="B164" i="43"/>
  <c r="A165" i="43"/>
  <c r="C134" i="33" l="1"/>
  <c r="D134" i="33" s="1"/>
  <c r="D97" i="43"/>
  <c r="AI97" i="43"/>
  <c r="U164" i="43"/>
  <c r="W164" i="43" s="1"/>
  <c r="P164" i="43"/>
  <c r="E98" i="43"/>
  <c r="I97" i="43"/>
  <c r="AO97" i="43" s="1"/>
  <c r="B165" i="43"/>
  <c r="A166" i="43"/>
  <c r="H164" i="43"/>
  <c r="F164" i="43"/>
  <c r="G164" i="43"/>
  <c r="C135" i="33" l="1"/>
  <c r="D135" i="33" s="1"/>
  <c r="C98" i="43"/>
  <c r="U165" i="43"/>
  <c r="W165" i="43" s="1"/>
  <c r="P165" i="43"/>
  <c r="AP97" i="43"/>
  <c r="B166" i="43"/>
  <c r="A167" i="43"/>
  <c r="H165" i="43"/>
  <c r="G165" i="43"/>
  <c r="F165" i="43"/>
  <c r="C136" i="33" l="1"/>
  <c r="D136" i="33" s="1"/>
  <c r="D98" i="43"/>
  <c r="AI98" i="43"/>
  <c r="U166" i="43"/>
  <c r="W166" i="43" s="1"/>
  <c r="P166" i="43"/>
  <c r="E99" i="43"/>
  <c r="I98" i="43"/>
  <c r="AO98" i="43" s="1"/>
  <c r="B167" i="43"/>
  <c r="A168" i="43"/>
  <c r="H166" i="43"/>
  <c r="G166" i="43"/>
  <c r="F166" i="43"/>
  <c r="C137" i="33" l="1"/>
  <c r="D137" i="33" s="1"/>
  <c r="C99" i="43"/>
  <c r="S99" i="43"/>
  <c r="AF99" i="43" s="1"/>
  <c r="U167" i="43"/>
  <c r="W167" i="43" s="1"/>
  <c r="P167" i="43"/>
  <c r="AP98" i="43"/>
  <c r="B168" i="43"/>
  <c r="A169" i="43"/>
  <c r="H167" i="43"/>
  <c r="G167" i="43"/>
  <c r="F167" i="43"/>
  <c r="C138" i="33" l="1"/>
  <c r="D138" i="33" s="1"/>
  <c r="D99" i="43"/>
  <c r="AI99" i="43"/>
  <c r="U168" i="43"/>
  <c r="W168" i="43" s="1"/>
  <c r="P168" i="43"/>
  <c r="E100" i="43"/>
  <c r="I99" i="43"/>
  <c r="AO99" i="43" s="1"/>
  <c r="B169" i="43"/>
  <c r="A170" i="43"/>
  <c r="H168" i="43"/>
  <c r="G168" i="43"/>
  <c r="F168" i="43"/>
  <c r="C139" i="33" l="1"/>
  <c r="D139" i="33" s="1"/>
  <c r="C100" i="43"/>
  <c r="S100" i="43"/>
  <c r="AF100" i="43" s="1"/>
  <c r="U169" i="43"/>
  <c r="W169" i="43" s="1"/>
  <c r="P169" i="43"/>
  <c r="AP99" i="43"/>
  <c r="B170" i="43"/>
  <c r="A171" i="43"/>
  <c r="H169" i="43"/>
  <c r="G169" i="43"/>
  <c r="F169" i="43"/>
  <c r="C140" i="33" l="1"/>
  <c r="D140" i="33" s="1"/>
  <c r="D100" i="43"/>
  <c r="AI100" i="43"/>
  <c r="U170" i="43"/>
  <c r="W170" i="43" s="1"/>
  <c r="P170" i="43"/>
  <c r="E101" i="43"/>
  <c r="I100" i="43"/>
  <c r="AO100" i="43" s="1"/>
  <c r="B171" i="43"/>
  <c r="A172" i="43"/>
  <c r="H170" i="43"/>
  <c r="G170" i="43"/>
  <c r="F170" i="43"/>
  <c r="C141" i="33" l="1"/>
  <c r="D141" i="33" s="1"/>
  <c r="C101" i="43"/>
  <c r="U171" i="43"/>
  <c r="W171" i="43" s="1"/>
  <c r="P171" i="43"/>
  <c r="AP100" i="43"/>
  <c r="B172" i="43"/>
  <c r="A173" i="43"/>
  <c r="H171" i="43"/>
  <c r="G171" i="43"/>
  <c r="F171" i="43"/>
  <c r="C142" i="33" l="1"/>
  <c r="D142" i="33" s="1"/>
  <c r="D101" i="43"/>
  <c r="AI101" i="43"/>
  <c r="U172" i="43"/>
  <c r="W172" i="43" s="1"/>
  <c r="P172" i="43"/>
  <c r="E102" i="43"/>
  <c r="I101" i="43"/>
  <c r="AO101" i="43" s="1"/>
  <c r="B173" i="43"/>
  <c r="A174" i="43"/>
  <c r="H172" i="43"/>
  <c r="G172" i="43"/>
  <c r="F172" i="43"/>
  <c r="C143" i="33" l="1"/>
  <c r="D143" i="33" s="1"/>
  <c r="C102" i="43"/>
  <c r="U173" i="43"/>
  <c r="W173" i="43" s="1"/>
  <c r="P173" i="43"/>
  <c r="AP101" i="43"/>
  <c r="A175" i="43"/>
  <c r="B174" i="43"/>
  <c r="H173" i="43"/>
  <c r="G173" i="43"/>
  <c r="F173" i="43"/>
  <c r="C144" i="33" l="1"/>
  <c r="D144" i="33" s="1"/>
  <c r="D102" i="43"/>
  <c r="AI102" i="43"/>
  <c r="U174" i="43"/>
  <c r="W174" i="43" s="1"/>
  <c r="P174" i="43"/>
  <c r="I102" i="43"/>
  <c r="AO102" i="43" s="1"/>
  <c r="E103" i="43"/>
  <c r="H174" i="43"/>
  <c r="G174" i="43"/>
  <c r="F174" i="43"/>
  <c r="B175" i="43"/>
  <c r="A176" i="43"/>
  <c r="C145" i="33" l="1"/>
  <c r="D145" i="33" s="1"/>
  <c r="C103" i="43"/>
  <c r="S103" i="43"/>
  <c r="AF103" i="43" s="1"/>
  <c r="U175" i="43"/>
  <c r="W175" i="43" s="1"/>
  <c r="P175" i="43"/>
  <c r="AP102" i="43"/>
  <c r="G175" i="43"/>
  <c r="F175" i="43"/>
  <c r="H175" i="43"/>
  <c r="B176" i="43"/>
  <c r="A177" i="43"/>
  <c r="C146" i="33" l="1"/>
  <c r="D146" i="33" s="1"/>
  <c r="D103" i="43"/>
  <c r="AI103" i="43"/>
  <c r="U176" i="43"/>
  <c r="W176" i="43" s="1"/>
  <c r="P176" i="43"/>
  <c r="E104" i="43"/>
  <c r="I103" i="43"/>
  <c r="AO103" i="43" s="1"/>
  <c r="G176" i="43"/>
  <c r="H176" i="43"/>
  <c r="F176" i="43"/>
  <c r="B177" i="43"/>
  <c r="A178" i="43"/>
  <c r="C147" i="33" l="1"/>
  <c r="D147" i="33" s="1"/>
  <c r="C104" i="43"/>
  <c r="S104" i="43"/>
  <c r="AF104" i="43" s="1"/>
  <c r="U177" i="43"/>
  <c r="W177" i="43" s="1"/>
  <c r="P177" i="43"/>
  <c r="AP103" i="43"/>
  <c r="G177" i="43"/>
  <c r="H177" i="43"/>
  <c r="F177" i="43"/>
  <c r="B178" i="43"/>
  <c r="A179" i="43"/>
  <c r="C148" i="33" l="1"/>
  <c r="D148" i="33" s="1"/>
  <c r="D104" i="43"/>
  <c r="AI104" i="43"/>
  <c r="U178" i="43"/>
  <c r="W178" i="43" s="1"/>
  <c r="P178" i="43"/>
  <c r="I104" i="43"/>
  <c r="AO104" i="43" s="1"/>
  <c r="E105" i="43"/>
  <c r="G178" i="43"/>
  <c r="F178" i="43"/>
  <c r="H178" i="43"/>
  <c r="B179" i="43"/>
  <c r="A180" i="43"/>
  <c r="C149" i="33" l="1"/>
  <c r="D149" i="33" s="1"/>
  <c r="C105" i="43"/>
  <c r="U179" i="43"/>
  <c r="W179" i="43" s="1"/>
  <c r="P179" i="43"/>
  <c r="AP104" i="43"/>
  <c r="B180" i="43"/>
  <c r="A181" i="43"/>
  <c r="G179" i="43"/>
  <c r="H179" i="43"/>
  <c r="F179" i="43"/>
  <c r="C150" i="33" l="1"/>
  <c r="D150" i="33" s="1"/>
  <c r="D105" i="43"/>
  <c r="AI105" i="43"/>
  <c r="U180" i="43"/>
  <c r="W180" i="43" s="1"/>
  <c r="P180" i="43"/>
  <c r="I105" i="43"/>
  <c r="AO105" i="43" s="1"/>
  <c r="E106" i="43"/>
  <c r="B181" i="43"/>
  <c r="A182" i="43"/>
  <c r="G180" i="43"/>
  <c r="H180" i="43"/>
  <c r="F180" i="43"/>
  <c r="C151" i="33" l="1"/>
  <c r="D151" i="33" s="1"/>
  <c r="C106" i="43"/>
  <c r="U181" i="43"/>
  <c r="W181" i="43" s="1"/>
  <c r="P181" i="43"/>
  <c r="AP105" i="43"/>
  <c r="B182" i="43"/>
  <c r="A183" i="43"/>
  <c r="G181" i="43"/>
  <c r="H181" i="43"/>
  <c r="F181" i="43"/>
  <c r="C152" i="33" l="1"/>
  <c r="D152" i="33" s="1"/>
  <c r="AI106" i="43"/>
  <c r="D106" i="43"/>
  <c r="U182" i="43"/>
  <c r="W182" i="43" s="1"/>
  <c r="P182" i="43"/>
  <c r="E107" i="43"/>
  <c r="I106" i="43"/>
  <c r="AO106" i="43" s="1"/>
  <c r="B183" i="43"/>
  <c r="A184" i="43"/>
  <c r="G182" i="43"/>
  <c r="F182" i="43"/>
  <c r="H182" i="43"/>
  <c r="C153" i="33" l="1"/>
  <c r="D153" i="33" s="1"/>
  <c r="C107" i="43"/>
  <c r="S107" i="43"/>
  <c r="AF107" i="43" s="1"/>
  <c r="U183" i="43"/>
  <c r="W183" i="43" s="1"/>
  <c r="P183" i="43"/>
  <c r="AP106" i="43"/>
  <c r="G183" i="43"/>
  <c r="H183" i="43"/>
  <c r="F183" i="43"/>
  <c r="B184" i="43"/>
  <c r="A185" i="43"/>
  <c r="C154" i="33" l="1"/>
  <c r="D154" i="33" s="1"/>
  <c r="D107" i="43"/>
  <c r="AI107" i="43"/>
  <c r="U184" i="43"/>
  <c r="W184" i="43" s="1"/>
  <c r="P184" i="43"/>
  <c r="E108" i="43"/>
  <c r="I107" i="43"/>
  <c r="AO107" i="43" s="1"/>
  <c r="B185" i="43"/>
  <c r="A186" i="43"/>
  <c r="G184" i="43"/>
  <c r="F184" i="43"/>
  <c r="H184" i="43"/>
  <c r="C155" i="33" l="1"/>
  <c r="D155" i="33" s="1"/>
  <c r="C108" i="43"/>
  <c r="S108" i="43"/>
  <c r="AF108" i="43" s="1"/>
  <c r="U185" i="43"/>
  <c r="W185" i="43" s="1"/>
  <c r="P185" i="43"/>
  <c r="AP107" i="43"/>
  <c r="B186" i="43"/>
  <c r="A187" i="43"/>
  <c r="G185" i="43"/>
  <c r="H185" i="43"/>
  <c r="F185" i="43"/>
  <c r="C156" i="33" l="1"/>
  <c r="D156" i="33" s="1"/>
  <c r="D108" i="43"/>
  <c r="AI108" i="43"/>
  <c r="U186" i="43"/>
  <c r="W186" i="43" s="1"/>
  <c r="P186" i="43"/>
  <c r="E109" i="43"/>
  <c r="I108" i="43"/>
  <c r="AO108" i="43" s="1"/>
  <c r="B187" i="43"/>
  <c r="A188" i="43"/>
  <c r="G186" i="43"/>
  <c r="H186" i="43"/>
  <c r="F186" i="43"/>
  <c r="C157" i="33" l="1"/>
  <c r="D157" i="33" s="1"/>
  <c r="C109" i="43"/>
  <c r="U187" i="43"/>
  <c r="W187" i="43" s="1"/>
  <c r="P187" i="43"/>
  <c r="AP108" i="43"/>
  <c r="B188" i="43"/>
  <c r="A189" i="43"/>
  <c r="G187" i="43"/>
  <c r="H187" i="43"/>
  <c r="F187" i="43"/>
  <c r="C158" i="33" l="1"/>
  <c r="D158" i="33" s="1"/>
  <c r="D109" i="43"/>
  <c r="AI109" i="43"/>
  <c r="U188" i="43"/>
  <c r="W188" i="43" s="1"/>
  <c r="P188" i="43"/>
  <c r="I109" i="43"/>
  <c r="AO109" i="43" s="1"/>
  <c r="E110" i="43"/>
  <c r="G188" i="43"/>
  <c r="H188" i="43"/>
  <c r="F188" i="43"/>
  <c r="A190" i="43"/>
  <c r="B189" i="43"/>
  <c r="C159" i="33" l="1"/>
  <c r="D159" i="33" s="1"/>
  <c r="C110" i="43"/>
  <c r="S110" i="43"/>
  <c r="AF110" i="43" s="1"/>
  <c r="U189" i="43"/>
  <c r="W189" i="43" s="1"/>
  <c r="P189" i="43"/>
  <c r="AP109" i="43"/>
  <c r="A191" i="43"/>
  <c r="B190" i="43"/>
  <c r="H189" i="43"/>
  <c r="G189" i="43"/>
  <c r="F189" i="43"/>
  <c r="C160" i="33" l="1"/>
  <c r="D160" i="33" s="1"/>
  <c r="D110" i="43"/>
  <c r="AI110" i="43"/>
  <c r="U190" i="43"/>
  <c r="W190" i="43" s="1"/>
  <c r="P190" i="43"/>
  <c r="E111" i="43"/>
  <c r="I110" i="43"/>
  <c r="AO110" i="43" s="1"/>
  <c r="A192" i="43"/>
  <c r="B191" i="43"/>
  <c r="H190" i="43"/>
  <c r="F190" i="43"/>
  <c r="G190" i="43"/>
  <c r="C161" i="33" l="1"/>
  <c r="D161" i="33" s="1"/>
  <c r="C111" i="43"/>
  <c r="U191" i="43"/>
  <c r="W191" i="43" s="1"/>
  <c r="P191" i="43"/>
  <c r="AP110" i="43"/>
  <c r="G191" i="43"/>
  <c r="F191" i="43"/>
  <c r="H191" i="43"/>
  <c r="B192" i="43"/>
  <c r="A193" i="43"/>
  <c r="C162" i="33" l="1"/>
  <c r="D162" i="33" s="1"/>
  <c r="D111" i="43"/>
  <c r="AI111" i="43"/>
  <c r="U192" i="43"/>
  <c r="W192" i="43" s="1"/>
  <c r="P192" i="43"/>
  <c r="E112" i="43"/>
  <c r="I111" i="43"/>
  <c r="AO111" i="43" s="1"/>
  <c r="A194" i="43"/>
  <c r="B193" i="43"/>
  <c r="G192" i="43"/>
  <c r="H192" i="43"/>
  <c r="F192" i="43"/>
  <c r="C163" i="33" l="1"/>
  <c r="D163" i="33" s="1"/>
  <c r="C112" i="43"/>
  <c r="U193" i="43"/>
  <c r="W193" i="43" s="1"/>
  <c r="P193" i="43"/>
  <c r="AP111" i="43"/>
  <c r="H193" i="43"/>
  <c r="G193" i="43"/>
  <c r="F193" i="43"/>
  <c r="A195" i="43"/>
  <c r="B194" i="43"/>
  <c r="C164" i="33" l="1"/>
  <c r="D164" i="33" s="1"/>
  <c r="D112" i="43"/>
  <c r="AI112" i="43"/>
  <c r="U194" i="43"/>
  <c r="W194" i="43" s="1"/>
  <c r="P194" i="43"/>
  <c r="E113" i="43"/>
  <c r="I112" i="43"/>
  <c r="AO112" i="43" s="1"/>
  <c r="F194" i="43"/>
  <c r="G194" i="43"/>
  <c r="H194" i="43"/>
  <c r="B195" i="43"/>
  <c r="A196" i="43"/>
  <c r="C165" i="33" l="1"/>
  <c r="D165" i="33" s="1"/>
  <c r="C113" i="43"/>
  <c r="S113" i="43"/>
  <c r="AF113" i="43" s="1"/>
  <c r="U195" i="43"/>
  <c r="W195" i="43" s="1"/>
  <c r="P195" i="43"/>
  <c r="AP112" i="43"/>
  <c r="B196" i="43"/>
  <c r="A197" i="43"/>
  <c r="F195" i="43"/>
  <c r="G195" i="43"/>
  <c r="H195" i="43"/>
  <c r="C166" i="33" l="1"/>
  <c r="D166" i="33" s="1"/>
  <c r="D113" i="43"/>
  <c r="AI113" i="43"/>
  <c r="U196" i="43"/>
  <c r="W196" i="43" s="1"/>
  <c r="P196" i="43"/>
  <c r="E114" i="43"/>
  <c r="I113" i="43"/>
  <c r="AO113" i="43" s="1"/>
  <c r="A198" i="43"/>
  <c r="B197" i="43"/>
  <c r="H196" i="43"/>
  <c r="G196" i="43"/>
  <c r="F196" i="43"/>
  <c r="C167" i="33" l="1"/>
  <c r="D167" i="33" s="1"/>
  <c r="C114" i="43"/>
  <c r="S114" i="43"/>
  <c r="AF114" i="43" s="1"/>
  <c r="U197" i="43"/>
  <c r="W197" i="43" s="1"/>
  <c r="P197" i="43"/>
  <c r="AP113" i="43"/>
  <c r="A199" i="43"/>
  <c r="B198" i="43"/>
  <c r="H197" i="43"/>
  <c r="G197" i="43"/>
  <c r="F197" i="43"/>
  <c r="C168" i="33" l="1"/>
  <c r="D168" i="33" s="1"/>
  <c r="D114" i="43"/>
  <c r="AI114" i="43"/>
  <c r="U198" i="43"/>
  <c r="W198" i="43" s="1"/>
  <c r="P198" i="43"/>
  <c r="E115" i="43"/>
  <c r="I114" i="43"/>
  <c r="AO114" i="43" s="1"/>
  <c r="H198" i="43"/>
  <c r="F198" i="43"/>
  <c r="G198" i="43"/>
  <c r="A200" i="43"/>
  <c r="B199" i="43"/>
  <c r="C169" i="33" l="1"/>
  <c r="D169" i="33" s="1"/>
  <c r="C115" i="43"/>
  <c r="U199" i="43"/>
  <c r="W199" i="43" s="1"/>
  <c r="AP114" i="43"/>
  <c r="P199" i="43"/>
  <c r="H199" i="43"/>
  <c r="F199" i="43"/>
  <c r="G199" i="43"/>
  <c r="A201" i="43"/>
  <c r="B200" i="43"/>
  <c r="C170" i="33" l="1"/>
  <c r="D170" i="33" s="1"/>
  <c r="D115" i="43"/>
  <c r="AI115" i="43"/>
  <c r="U200" i="43"/>
  <c r="W200" i="43" s="1"/>
  <c r="P200" i="43"/>
  <c r="E116" i="43"/>
  <c r="I115" i="43"/>
  <c r="AO115" i="43" s="1"/>
  <c r="H200" i="43"/>
  <c r="G200" i="43"/>
  <c r="F200" i="43"/>
  <c r="A202" i="43"/>
  <c r="B201" i="43"/>
  <c r="C171" i="33" l="1"/>
  <c r="D171" i="33" s="1"/>
  <c r="C116" i="43"/>
  <c r="U201" i="43"/>
  <c r="W201" i="43" s="1"/>
  <c r="P201" i="43"/>
  <c r="AP115" i="43"/>
  <c r="B202" i="43"/>
  <c r="A203" i="43"/>
  <c r="H201" i="43"/>
  <c r="F201" i="43"/>
  <c r="G201" i="43"/>
  <c r="C172" i="33" l="1"/>
  <c r="D172" i="33" s="1"/>
  <c r="D116" i="43"/>
  <c r="AI116" i="43"/>
  <c r="U202" i="43"/>
  <c r="W202" i="43" s="1"/>
  <c r="P202" i="43"/>
  <c r="E117" i="43"/>
  <c r="I116" i="43"/>
  <c r="AO116" i="43" s="1"/>
  <c r="A204" i="43"/>
  <c r="B203" i="43"/>
  <c r="H202" i="43"/>
  <c r="G202" i="43"/>
  <c r="F202" i="43"/>
  <c r="C173" i="33" l="1"/>
  <c r="D173" i="33" s="1"/>
  <c r="C117" i="43"/>
  <c r="S117" i="43"/>
  <c r="AF117" i="43" s="1"/>
  <c r="U203" i="43"/>
  <c r="W203" i="43" s="1"/>
  <c r="P203" i="43"/>
  <c r="AP116" i="43"/>
  <c r="H203" i="43"/>
  <c r="G203" i="43"/>
  <c r="F203" i="43"/>
  <c r="A205" i="43"/>
  <c r="B204" i="43"/>
  <c r="C174" i="33" l="1"/>
  <c r="D174" i="33" s="1"/>
  <c r="D117" i="43"/>
  <c r="AI117" i="43"/>
  <c r="U204" i="43"/>
  <c r="W204" i="43" s="1"/>
  <c r="P204" i="43"/>
  <c r="E118" i="43"/>
  <c r="I117" i="43"/>
  <c r="AO117" i="43" s="1"/>
  <c r="H204" i="43"/>
  <c r="G204" i="43"/>
  <c r="F204" i="43"/>
  <c r="A206" i="43"/>
  <c r="B205" i="43"/>
  <c r="C175" i="33" l="1"/>
  <c r="D175" i="33" s="1"/>
  <c r="C118" i="43"/>
  <c r="S118" i="43"/>
  <c r="AF118" i="43" s="1"/>
  <c r="U205" i="43"/>
  <c r="W205" i="43" s="1"/>
  <c r="P205" i="43"/>
  <c r="AP117" i="43"/>
  <c r="B206" i="43"/>
  <c r="A207" i="43"/>
  <c r="H205" i="43"/>
  <c r="F205" i="43"/>
  <c r="G205" i="43"/>
  <c r="C176" i="33" l="1"/>
  <c r="D176" i="33" s="1"/>
  <c r="D118" i="43"/>
  <c r="AI118" i="43"/>
  <c r="U206" i="43"/>
  <c r="W206" i="43" s="1"/>
  <c r="P206" i="43"/>
  <c r="E119" i="43"/>
  <c r="I118" i="43"/>
  <c r="AO118" i="43" s="1"/>
  <c r="A208" i="43"/>
  <c r="B207" i="43"/>
  <c r="H206" i="43"/>
  <c r="G206" i="43"/>
  <c r="F206" i="43"/>
  <c r="C177" i="33" l="1"/>
  <c r="D177" i="33" s="1"/>
  <c r="C119" i="43"/>
  <c r="S119" i="43"/>
  <c r="AF119" i="43" s="1"/>
  <c r="U207" i="43"/>
  <c r="W207" i="43" s="1"/>
  <c r="AP118" i="43"/>
  <c r="P207" i="43"/>
  <c r="H207" i="43"/>
  <c r="G207" i="43"/>
  <c r="F207" i="43"/>
  <c r="B208" i="43"/>
  <c r="A209" i="43"/>
  <c r="C178" i="33" l="1"/>
  <c r="D178" i="33" s="1"/>
  <c r="AI119" i="43"/>
  <c r="D119" i="43"/>
  <c r="U208" i="43"/>
  <c r="W208" i="43" s="1"/>
  <c r="P208" i="43"/>
  <c r="E120" i="43"/>
  <c r="I119" i="43"/>
  <c r="AO119" i="43" s="1"/>
  <c r="B209" i="43"/>
  <c r="A210" i="43"/>
  <c r="H208" i="43"/>
  <c r="G208" i="43"/>
  <c r="F208" i="43"/>
  <c r="C179" i="33" l="1"/>
  <c r="D179" i="33" s="1"/>
  <c r="C120" i="43"/>
  <c r="U209" i="43"/>
  <c r="W209" i="43" s="1"/>
  <c r="P209" i="43"/>
  <c r="AP119" i="43"/>
  <c r="B210" i="43"/>
  <c r="A211" i="43"/>
  <c r="H209" i="43"/>
  <c r="G209" i="43"/>
  <c r="F209" i="43"/>
  <c r="C180" i="33" l="1"/>
  <c r="D180" i="33" s="1"/>
  <c r="AI120" i="43"/>
  <c r="D120" i="43"/>
  <c r="U210" i="43"/>
  <c r="W210" i="43" s="1"/>
  <c r="P210" i="43"/>
  <c r="E121" i="43"/>
  <c r="I120" i="43"/>
  <c r="AO120" i="43" s="1"/>
  <c r="B211" i="43"/>
  <c r="A212" i="43"/>
  <c r="H210" i="43"/>
  <c r="G210" i="43"/>
  <c r="F210" i="43"/>
  <c r="C181" i="33" l="1"/>
  <c r="D181" i="33" s="1"/>
  <c r="C121" i="43"/>
  <c r="U211" i="43"/>
  <c r="W211" i="43" s="1"/>
  <c r="P211" i="43"/>
  <c r="AP120" i="43"/>
  <c r="B212" i="43"/>
  <c r="A213" i="43"/>
  <c r="H211" i="43"/>
  <c r="G211" i="43"/>
  <c r="F211" i="43"/>
  <c r="C182" i="33" l="1"/>
  <c r="D182" i="33" s="1"/>
  <c r="D121" i="43"/>
  <c r="AI121" i="43"/>
  <c r="U212" i="43"/>
  <c r="W212" i="43" s="1"/>
  <c r="P212" i="43"/>
  <c r="E122" i="43"/>
  <c r="I121" i="43"/>
  <c r="AO121" i="43" s="1"/>
  <c r="H212" i="43"/>
  <c r="G212" i="43"/>
  <c r="F212" i="43"/>
  <c r="A214" i="43"/>
  <c r="B213" i="43"/>
  <c r="C183" i="33" l="1"/>
  <c r="D183" i="33" s="1"/>
  <c r="C122" i="43"/>
  <c r="U213" i="43"/>
  <c r="W213" i="43" s="1"/>
  <c r="P213" i="43"/>
  <c r="AP121" i="43"/>
  <c r="B214" i="43"/>
  <c r="A215" i="43"/>
  <c r="H213" i="43"/>
  <c r="G213" i="43"/>
  <c r="F213" i="43"/>
  <c r="C184" i="33" l="1"/>
  <c r="D184" i="33" s="1"/>
  <c r="D122" i="43"/>
  <c r="AI122" i="43"/>
  <c r="U214" i="43"/>
  <c r="W214" i="43" s="1"/>
  <c r="P214" i="43"/>
  <c r="I122" i="43"/>
  <c r="AO122" i="43" s="1"/>
  <c r="E123" i="43"/>
  <c r="B215" i="43"/>
  <c r="A216" i="43"/>
  <c r="H214" i="43"/>
  <c r="G214" i="43"/>
  <c r="F214" i="43"/>
  <c r="C185" i="33" l="1"/>
  <c r="D185" i="33" s="1"/>
  <c r="C123" i="43"/>
  <c r="S123" i="43"/>
  <c r="AF123" i="43" s="1"/>
  <c r="U215" i="43"/>
  <c r="W215" i="43" s="1"/>
  <c r="P215" i="43"/>
  <c r="AP122" i="43"/>
  <c r="B216" i="43"/>
  <c r="A217" i="43"/>
  <c r="F215" i="43"/>
  <c r="G215" i="43"/>
  <c r="H215" i="43"/>
  <c r="C186" i="33" l="1"/>
  <c r="D186" i="33" s="1"/>
  <c r="AI123" i="43"/>
  <c r="D123" i="43"/>
  <c r="U216" i="43"/>
  <c r="W216" i="43" s="1"/>
  <c r="P216" i="43"/>
  <c r="E124" i="43"/>
  <c r="I123" i="43"/>
  <c r="AO123" i="43" s="1"/>
  <c r="H216" i="43"/>
  <c r="G216" i="43"/>
  <c r="F216" i="43"/>
  <c r="B217" i="43"/>
  <c r="A218" i="43"/>
  <c r="C187" i="33" l="1"/>
  <c r="D187" i="33" s="1"/>
  <c r="C124" i="43"/>
  <c r="S124" i="43"/>
  <c r="AF124" i="43" s="1"/>
  <c r="U217" i="43"/>
  <c r="W217" i="43" s="1"/>
  <c r="P217" i="43"/>
  <c r="AP123" i="43"/>
  <c r="B218" i="43"/>
  <c r="A219" i="43"/>
  <c r="F217" i="43"/>
  <c r="H217" i="43"/>
  <c r="G217" i="43"/>
  <c r="C188" i="33" l="1"/>
  <c r="D188" i="33" s="1"/>
  <c r="D124" i="43"/>
  <c r="AI124" i="43"/>
  <c r="U218" i="43"/>
  <c r="W218" i="43" s="1"/>
  <c r="P218" i="43"/>
  <c r="I124" i="43"/>
  <c r="AO124" i="43" s="1"/>
  <c r="E125" i="43"/>
  <c r="H218" i="43"/>
  <c r="G218" i="43"/>
  <c r="F218" i="43"/>
  <c r="B219" i="43"/>
  <c r="A220" i="43"/>
  <c r="C189" i="33" l="1"/>
  <c r="D189" i="33" s="1"/>
  <c r="C125" i="43"/>
  <c r="U219" i="43"/>
  <c r="W219" i="43" s="1"/>
  <c r="P219" i="43"/>
  <c r="AP124" i="43"/>
  <c r="H219" i="43"/>
  <c r="F219" i="43"/>
  <c r="G219" i="43"/>
  <c r="B220" i="43"/>
  <c r="A221" i="43"/>
  <c r="C190" i="33" l="1"/>
  <c r="D190" i="33" s="1"/>
  <c r="D125" i="43"/>
  <c r="AI125" i="43"/>
  <c r="U220" i="43"/>
  <c r="W220" i="43" s="1"/>
  <c r="P220" i="43"/>
  <c r="E126" i="43"/>
  <c r="I125" i="43"/>
  <c r="AO125" i="43" s="1"/>
  <c r="F220" i="43"/>
  <c r="H220" i="43"/>
  <c r="G220" i="43"/>
  <c r="B221" i="43"/>
  <c r="A222" i="43"/>
  <c r="C191" i="33" l="1"/>
  <c r="D191" i="33" s="1"/>
  <c r="C126" i="43"/>
  <c r="U221" i="43"/>
  <c r="W221" i="43" s="1"/>
  <c r="P221" i="43"/>
  <c r="AP125" i="43"/>
  <c r="B222" i="43"/>
  <c r="A223" i="43"/>
  <c r="H221" i="43"/>
  <c r="F221" i="43"/>
  <c r="G221" i="43"/>
  <c r="C192" i="33" l="1"/>
  <c r="D192" i="33" s="1"/>
  <c r="D126" i="43"/>
  <c r="AI126" i="43"/>
  <c r="U222" i="43"/>
  <c r="W222" i="43" s="1"/>
  <c r="P222" i="43"/>
  <c r="E127" i="43"/>
  <c r="I126" i="43"/>
  <c r="AO126" i="43" s="1"/>
  <c r="H222" i="43"/>
  <c r="G222" i="43"/>
  <c r="F222" i="43"/>
  <c r="B223" i="43"/>
  <c r="A224" i="43"/>
  <c r="C193" i="33" l="1"/>
  <c r="D193" i="33" s="1"/>
  <c r="C127" i="43"/>
  <c r="S127" i="43"/>
  <c r="AF127" i="43" s="1"/>
  <c r="U223" i="43"/>
  <c r="W223" i="43" s="1"/>
  <c r="P223" i="43"/>
  <c r="AP126" i="43"/>
  <c r="H223" i="43"/>
  <c r="F223" i="43"/>
  <c r="G223" i="43"/>
  <c r="B224" i="43"/>
  <c r="A225" i="43"/>
  <c r="C194" i="33" l="1"/>
  <c r="D194" i="33" s="1"/>
  <c r="D127" i="43"/>
  <c r="AI127" i="43"/>
  <c r="U224" i="43"/>
  <c r="W224" i="43" s="1"/>
  <c r="P224" i="43"/>
  <c r="E128" i="43"/>
  <c r="I127" i="43"/>
  <c r="AO127" i="43" s="1"/>
  <c r="B225" i="43"/>
  <c r="A226" i="43"/>
  <c r="F224" i="43"/>
  <c r="G224" i="43"/>
  <c r="H224" i="43"/>
  <c r="C195" i="33" l="1"/>
  <c r="D195" i="33" s="1"/>
  <c r="C128" i="43"/>
  <c r="S128" i="43"/>
  <c r="AF128" i="43" s="1"/>
  <c r="U225" i="43"/>
  <c r="W225" i="43" s="1"/>
  <c r="P225" i="43"/>
  <c r="AP127" i="43"/>
  <c r="B226" i="43"/>
  <c r="A227" i="43"/>
  <c r="F225" i="43"/>
  <c r="H225" i="43"/>
  <c r="G225" i="43"/>
  <c r="C196" i="33" l="1"/>
  <c r="D196" i="33" s="1"/>
  <c r="AI128" i="43"/>
  <c r="D128" i="43"/>
  <c r="U226" i="43"/>
  <c r="W226" i="43" s="1"/>
  <c r="P226" i="43"/>
  <c r="E129" i="43"/>
  <c r="I128" i="43"/>
  <c r="AO128" i="43" s="1"/>
  <c r="F226" i="43"/>
  <c r="G226" i="43"/>
  <c r="H226" i="43"/>
  <c r="B227" i="43"/>
  <c r="A228" i="43"/>
  <c r="C197" i="33" l="1"/>
  <c r="D197" i="33" s="1"/>
  <c r="C129" i="43"/>
  <c r="S129" i="43"/>
  <c r="AF129" i="43" s="1"/>
  <c r="U227" i="43"/>
  <c r="W227" i="43" s="1"/>
  <c r="P227" i="43"/>
  <c r="AP128" i="43"/>
  <c r="F227" i="43"/>
  <c r="H227" i="43"/>
  <c r="G227" i="43"/>
  <c r="B228" i="43"/>
  <c r="A229" i="43"/>
  <c r="C198" i="33" l="1"/>
  <c r="D198" i="33" s="1"/>
  <c r="D129" i="43"/>
  <c r="AI129" i="43"/>
  <c r="U228" i="43"/>
  <c r="W228" i="43" s="1"/>
  <c r="P228" i="43"/>
  <c r="E130" i="43"/>
  <c r="I129" i="43"/>
  <c r="AO129" i="43" s="1"/>
  <c r="F228" i="43"/>
  <c r="H228" i="43"/>
  <c r="G228" i="43"/>
  <c r="A230" i="43"/>
  <c r="B229" i="43"/>
  <c r="C199" i="33" l="1"/>
  <c r="D199" i="33" s="1"/>
  <c r="C130" i="43"/>
  <c r="S130" i="43"/>
  <c r="AF130" i="43" s="1"/>
  <c r="U229" i="43"/>
  <c r="W229" i="43" s="1"/>
  <c r="P229" i="43"/>
  <c r="AP129" i="43"/>
  <c r="F229" i="43"/>
  <c r="H229" i="43"/>
  <c r="G229" i="43"/>
  <c r="A231" i="43"/>
  <c r="B230" i="43"/>
  <c r="C200" i="33" l="1"/>
  <c r="D200" i="33" s="1"/>
  <c r="AI130" i="43"/>
  <c r="D130" i="43"/>
  <c r="U230" i="43"/>
  <c r="W230" i="43" s="1"/>
  <c r="P230" i="43"/>
  <c r="I130" i="43"/>
  <c r="AO130" i="43" s="1"/>
  <c r="E131" i="43"/>
  <c r="F230" i="43"/>
  <c r="H230" i="43"/>
  <c r="G230" i="43"/>
  <c r="A232" i="43"/>
  <c r="B231" i="43"/>
  <c r="C201" i="33" l="1"/>
  <c r="D201" i="33" s="1"/>
  <c r="C131" i="43"/>
  <c r="U231" i="43"/>
  <c r="W231" i="43" s="1"/>
  <c r="AP130" i="43"/>
  <c r="P231" i="43"/>
  <c r="F231" i="43"/>
  <c r="G231" i="43"/>
  <c r="H231" i="43"/>
  <c r="A233" i="43"/>
  <c r="B232" i="43"/>
  <c r="C202" i="33" l="1"/>
  <c r="D202" i="33" s="1"/>
  <c r="D131" i="43"/>
  <c r="AI131" i="43"/>
  <c r="U232" i="43"/>
  <c r="W232" i="43" s="1"/>
  <c r="P232" i="43"/>
  <c r="E132" i="43"/>
  <c r="I131" i="43"/>
  <c r="AO131" i="43" s="1"/>
  <c r="A234" i="43"/>
  <c r="B233" i="43"/>
  <c r="F232" i="43"/>
  <c r="H232" i="43"/>
  <c r="G232" i="43"/>
  <c r="C203" i="33" l="1"/>
  <c r="D203" i="33" s="1"/>
  <c r="C132" i="43"/>
  <c r="U233" i="43"/>
  <c r="W233" i="43" s="1"/>
  <c r="P233" i="43"/>
  <c r="AP131" i="43"/>
  <c r="H233" i="43"/>
  <c r="G233" i="43"/>
  <c r="F233" i="43"/>
  <c r="A235" i="43"/>
  <c r="B234" i="43"/>
  <c r="C204" i="33" l="1"/>
  <c r="D204" i="33" s="1"/>
  <c r="D132" i="43"/>
  <c r="AI132" i="43"/>
  <c r="U234" i="43"/>
  <c r="W234" i="43" s="1"/>
  <c r="P234" i="43"/>
  <c r="E133" i="43"/>
  <c r="I132" i="43"/>
  <c r="AO132" i="43" s="1"/>
  <c r="B235" i="43"/>
  <c r="A236" i="43"/>
  <c r="H234" i="43"/>
  <c r="G234" i="43"/>
  <c r="F234" i="43"/>
  <c r="C205" i="33" l="1"/>
  <c r="D205" i="33" s="1"/>
  <c r="C133" i="43"/>
  <c r="S133" i="43"/>
  <c r="AF133" i="43" s="1"/>
  <c r="U235" i="43"/>
  <c r="W235" i="43" s="1"/>
  <c r="P235" i="43"/>
  <c r="AP132" i="43"/>
  <c r="A237" i="43"/>
  <c r="B236" i="43"/>
  <c r="H235" i="43"/>
  <c r="G235" i="43"/>
  <c r="F235" i="43"/>
  <c r="C206" i="33" l="1"/>
  <c r="D206" i="33" s="1"/>
  <c r="D133" i="43"/>
  <c r="AI133" i="43"/>
  <c r="U236" i="43"/>
  <c r="W236" i="43" s="1"/>
  <c r="P236" i="43"/>
  <c r="E134" i="43"/>
  <c r="I133" i="43"/>
  <c r="AO133" i="43" s="1"/>
  <c r="H236" i="43"/>
  <c r="G236" i="43"/>
  <c r="F236" i="43"/>
  <c r="B237" i="43"/>
  <c r="A238" i="43"/>
  <c r="C207" i="33" l="1"/>
  <c r="D207" i="33" s="1"/>
  <c r="C134" i="43"/>
  <c r="S134" i="43"/>
  <c r="AF134" i="43" s="1"/>
  <c r="U237" i="43"/>
  <c r="W237" i="43" s="1"/>
  <c r="P237" i="43"/>
  <c r="AP133" i="43"/>
  <c r="H237" i="43"/>
  <c r="G237" i="43"/>
  <c r="F237" i="43"/>
  <c r="A239" i="43"/>
  <c r="B238" i="43"/>
  <c r="C208" i="33" l="1"/>
  <c r="D208" i="33" s="1"/>
  <c r="D134" i="43"/>
  <c r="AI134" i="43"/>
  <c r="U238" i="43"/>
  <c r="W238" i="43" s="1"/>
  <c r="P238" i="43"/>
  <c r="I134" i="43"/>
  <c r="AO134" i="43" s="1"/>
  <c r="E135" i="43"/>
  <c r="H238" i="43"/>
  <c r="G238" i="43"/>
  <c r="F238" i="43"/>
  <c r="A240" i="43"/>
  <c r="B239" i="43"/>
  <c r="C209" i="33" l="1"/>
  <c r="D209" i="33" s="1"/>
  <c r="C135" i="43"/>
  <c r="U239" i="43"/>
  <c r="W239" i="43" s="1"/>
  <c r="P239" i="43"/>
  <c r="AP134" i="43"/>
  <c r="A241" i="43"/>
  <c r="B240" i="43"/>
  <c r="H239" i="43"/>
  <c r="F239" i="43"/>
  <c r="G239" i="43"/>
  <c r="C210" i="33" l="1"/>
  <c r="D210" i="33" s="1"/>
  <c r="AI135" i="43"/>
  <c r="D135" i="43"/>
  <c r="U240" i="43"/>
  <c r="W240" i="43" s="1"/>
  <c r="P240" i="43"/>
  <c r="I135" i="43"/>
  <c r="AO135" i="43" s="1"/>
  <c r="E136" i="43"/>
  <c r="H240" i="43"/>
  <c r="F240" i="43"/>
  <c r="G240" i="43"/>
  <c r="A242" i="43"/>
  <c r="B241" i="43"/>
  <c r="C211" i="33" l="1"/>
  <c r="D211" i="33" s="1"/>
  <c r="C136" i="43"/>
  <c r="U241" i="43"/>
  <c r="W241" i="43" s="1"/>
  <c r="P241" i="43"/>
  <c r="AP135" i="43"/>
  <c r="A243" i="43"/>
  <c r="B242" i="43"/>
  <c r="H241" i="43"/>
  <c r="F241" i="43"/>
  <c r="G241" i="43"/>
  <c r="C212" i="33" l="1"/>
  <c r="D212" i="33" s="1"/>
  <c r="AI136" i="43"/>
  <c r="D136" i="43"/>
  <c r="U242" i="43"/>
  <c r="W242" i="43" s="1"/>
  <c r="P242" i="43"/>
  <c r="E137" i="43"/>
  <c r="I136" i="43"/>
  <c r="AO136" i="43" s="1"/>
  <c r="A244" i="43"/>
  <c r="B243" i="43"/>
  <c r="H242" i="43"/>
  <c r="F242" i="43"/>
  <c r="G242" i="43"/>
  <c r="C213" i="33" l="1"/>
  <c r="D213" i="33" s="1"/>
  <c r="C137" i="43"/>
  <c r="S137" i="43"/>
  <c r="AF137" i="43" s="1"/>
  <c r="U243" i="43"/>
  <c r="W243" i="43" s="1"/>
  <c r="P243" i="43"/>
  <c r="AP136" i="43"/>
  <c r="H243" i="43"/>
  <c r="F243" i="43"/>
  <c r="G243" i="43"/>
  <c r="A245" i="43"/>
  <c r="B244" i="43"/>
  <c r="C214" i="33" l="1"/>
  <c r="D214" i="33" s="1"/>
  <c r="D137" i="43"/>
  <c r="AI137" i="43"/>
  <c r="U244" i="43"/>
  <c r="W244" i="43" s="1"/>
  <c r="P244" i="43"/>
  <c r="I137" i="43"/>
  <c r="AO137" i="43" s="1"/>
  <c r="E138" i="43"/>
  <c r="A246" i="43"/>
  <c r="B245" i="43"/>
  <c r="H244" i="43"/>
  <c r="F244" i="43"/>
  <c r="G244" i="43"/>
  <c r="C215" i="33" l="1"/>
  <c r="D215" i="33" s="1"/>
  <c r="C138" i="43"/>
  <c r="S138" i="43"/>
  <c r="AF138" i="43" s="1"/>
  <c r="U245" i="43"/>
  <c r="W245" i="43" s="1"/>
  <c r="P245" i="43"/>
  <c r="AP137" i="43"/>
  <c r="H245" i="43"/>
  <c r="F245" i="43"/>
  <c r="G245" i="43"/>
  <c r="A247" i="43"/>
  <c r="B246" i="43"/>
  <c r="C216" i="33" l="1"/>
  <c r="D216" i="33" s="1"/>
  <c r="D138" i="43"/>
  <c r="AI138" i="43"/>
  <c r="U246" i="43"/>
  <c r="W246" i="43" s="1"/>
  <c r="P246" i="43"/>
  <c r="E139" i="43"/>
  <c r="I138" i="43"/>
  <c r="AO138" i="43" s="1"/>
  <c r="A248" i="43"/>
  <c r="B247" i="43"/>
  <c r="H246" i="43"/>
  <c r="F246" i="43"/>
  <c r="G246" i="43"/>
  <c r="C217" i="33" l="1"/>
  <c r="D217" i="33" s="1"/>
  <c r="C139" i="43"/>
  <c r="S139" i="43"/>
  <c r="AF139" i="43" s="1"/>
  <c r="U247" i="43"/>
  <c r="W247" i="43" s="1"/>
  <c r="P247" i="43"/>
  <c r="AP138" i="43"/>
  <c r="A249" i="43"/>
  <c r="B248" i="43"/>
  <c r="F247" i="43"/>
  <c r="H247" i="43"/>
  <c r="G247" i="43"/>
  <c r="C218" i="33" l="1"/>
  <c r="D218" i="33" s="1"/>
  <c r="D139" i="43"/>
  <c r="AI139" i="43"/>
  <c r="U248" i="43"/>
  <c r="W248" i="43" s="1"/>
  <c r="P248" i="43"/>
  <c r="E140" i="43"/>
  <c r="I139" i="43"/>
  <c r="AO139" i="43" s="1"/>
  <c r="F248" i="43"/>
  <c r="G248" i="43"/>
  <c r="H248" i="43"/>
  <c r="A250" i="43"/>
  <c r="B249" i="43"/>
  <c r="C219" i="33" l="1"/>
  <c r="D219" i="33" s="1"/>
  <c r="C140" i="43"/>
  <c r="S140" i="43"/>
  <c r="AF140" i="43" s="1"/>
  <c r="U249" i="43"/>
  <c r="W249" i="43" s="1"/>
  <c r="P249" i="43"/>
  <c r="AP139" i="43"/>
  <c r="F249" i="43"/>
  <c r="H249" i="43"/>
  <c r="G249" i="43"/>
  <c r="A251" i="43"/>
  <c r="B250" i="43"/>
  <c r="C220" i="33" l="1"/>
  <c r="D220" i="33" s="1"/>
  <c r="D140" i="43"/>
  <c r="AI140" i="43"/>
  <c r="U250" i="43"/>
  <c r="W250" i="43" s="1"/>
  <c r="P250" i="43"/>
  <c r="E141" i="43"/>
  <c r="I140" i="43"/>
  <c r="AO140" i="43" s="1"/>
  <c r="F250" i="43"/>
  <c r="H250" i="43"/>
  <c r="G250" i="43"/>
  <c r="A252" i="43"/>
  <c r="B251" i="43"/>
  <c r="C221" i="33" l="1"/>
  <c r="D221" i="33" s="1"/>
  <c r="C141" i="43"/>
  <c r="U251" i="43"/>
  <c r="W251" i="43" s="1"/>
  <c r="P251" i="43"/>
  <c r="AP140" i="43"/>
  <c r="A253" i="43"/>
  <c r="B252" i="43"/>
  <c r="F251" i="43"/>
  <c r="H251" i="43"/>
  <c r="G251" i="43"/>
  <c r="C222" i="33" l="1"/>
  <c r="D222" i="33" s="1"/>
  <c r="D141" i="43"/>
  <c r="AI141" i="43"/>
  <c r="U252" i="43"/>
  <c r="W252" i="43" s="1"/>
  <c r="P252" i="43"/>
  <c r="I141" i="43"/>
  <c r="AO141" i="43" s="1"/>
  <c r="E142" i="43"/>
  <c r="F252" i="43"/>
  <c r="H252" i="43"/>
  <c r="G252" i="43"/>
  <c r="A254" i="43"/>
  <c r="B253" i="43"/>
  <c r="C223" i="33" l="1"/>
  <c r="D223" i="33" s="1"/>
  <c r="C142" i="43"/>
  <c r="U253" i="43"/>
  <c r="W253" i="43" s="1"/>
  <c r="P253" i="43"/>
  <c r="AP141" i="43"/>
  <c r="B254" i="43"/>
  <c r="A255" i="43"/>
  <c r="F253" i="43"/>
  <c r="H253" i="43"/>
  <c r="G253" i="43"/>
  <c r="C224" i="33" l="1"/>
  <c r="D224" i="33" s="1"/>
  <c r="D142" i="43"/>
  <c r="AI142" i="43"/>
  <c r="U254" i="43"/>
  <c r="W254" i="43" s="1"/>
  <c r="P254" i="43"/>
  <c r="E143" i="43"/>
  <c r="I142" i="43"/>
  <c r="AO142" i="43" s="1"/>
  <c r="F254" i="43"/>
  <c r="H254" i="43"/>
  <c r="G254" i="43"/>
  <c r="B255" i="43"/>
  <c r="A256" i="43"/>
  <c r="C225" i="33" l="1"/>
  <c r="D225" i="33" s="1"/>
  <c r="C143" i="43"/>
  <c r="S143" i="43"/>
  <c r="AF143" i="43" s="1"/>
  <c r="U255" i="43"/>
  <c r="W255" i="43" s="1"/>
  <c r="P255" i="43"/>
  <c r="AP142" i="43"/>
  <c r="A257" i="43"/>
  <c r="B256" i="43"/>
  <c r="F255" i="43"/>
  <c r="H255" i="43"/>
  <c r="G255" i="43"/>
  <c r="C226" i="33" l="1"/>
  <c r="D226" i="33" s="1"/>
  <c r="D143" i="43"/>
  <c r="AI143" i="43"/>
  <c r="U256" i="43"/>
  <c r="W256" i="43" s="1"/>
  <c r="P256" i="43"/>
  <c r="I143" i="43"/>
  <c r="AO143" i="43" s="1"/>
  <c r="E144" i="43"/>
  <c r="F256" i="43"/>
  <c r="H256" i="43"/>
  <c r="G256" i="43"/>
  <c r="A258" i="43"/>
  <c r="B257" i="43"/>
  <c r="C227" i="33" l="1"/>
  <c r="D227" i="33" s="1"/>
  <c r="C144" i="43"/>
  <c r="S144" i="43"/>
  <c r="AF144" i="43" s="1"/>
  <c r="U257" i="43"/>
  <c r="W257" i="43" s="1"/>
  <c r="P257" i="43"/>
  <c r="AP143" i="43"/>
  <c r="A259" i="43"/>
  <c r="B258" i="43"/>
  <c r="F257" i="43"/>
  <c r="H257" i="43"/>
  <c r="G257" i="43"/>
  <c r="C228" i="33" l="1"/>
  <c r="D228" i="33" s="1"/>
  <c r="D144" i="43"/>
  <c r="AI144" i="43"/>
  <c r="U258" i="43"/>
  <c r="W258" i="43" s="1"/>
  <c r="P258" i="43"/>
  <c r="E145" i="43"/>
  <c r="I144" i="43"/>
  <c r="AO144" i="43" s="1"/>
  <c r="F258" i="43"/>
  <c r="G258" i="43"/>
  <c r="H258" i="43"/>
  <c r="A260" i="43"/>
  <c r="B259" i="43"/>
  <c r="C229" i="33" l="1"/>
  <c r="D229" i="33" s="1"/>
  <c r="C145" i="43"/>
  <c r="U259" i="43"/>
  <c r="W259" i="43" s="1"/>
  <c r="P259" i="43"/>
  <c r="AP144" i="43"/>
  <c r="F259" i="43"/>
  <c r="H259" i="43"/>
  <c r="G259" i="43"/>
  <c r="A261" i="43"/>
  <c r="B260" i="43"/>
  <c r="C230" i="33" l="1"/>
  <c r="D230" i="33" s="1"/>
  <c r="D145" i="43"/>
  <c r="AI145" i="43"/>
  <c r="U260" i="43"/>
  <c r="W260" i="43" s="1"/>
  <c r="P260" i="43"/>
  <c r="E146" i="43"/>
  <c r="I145" i="43"/>
  <c r="AO145" i="43" s="1"/>
  <c r="B261" i="43"/>
  <c r="A262" i="43"/>
  <c r="F260" i="43"/>
  <c r="G260" i="43"/>
  <c r="H260" i="43"/>
  <c r="C231" i="33" l="1"/>
  <c r="D231" i="33" s="1"/>
  <c r="C146" i="43"/>
  <c r="U261" i="43"/>
  <c r="W261" i="43" s="1"/>
  <c r="P261" i="43"/>
  <c r="AP145" i="43"/>
  <c r="B262" i="43"/>
  <c r="A263" i="43"/>
  <c r="F261" i="43"/>
  <c r="H261" i="43"/>
  <c r="G261" i="43"/>
  <c r="C232" i="33" l="1"/>
  <c r="D232" i="33" s="1"/>
  <c r="D146" i="43"/>
  <c r="AI146" i="43"/>
  <c r="U262" i="43"/>
  <c r="W262" i="43" s="1"/>
  <c r="P262" i="43"/>
  <c r="E147" i="43"/>
  <c r="I146" i="43"/>
  <c r="AO146" i="43" s="1"/>
  <c r="B263" i="43"/>
  <c r="A264" i="43"/>
  <c r="F262" i="43"/>
  <c r="G262" i="43"/>
  <c r="H262" i="43"/>
  <c r="C233" i="33" l="1"/>
  <c r="D233" i="33" s="1"/>
  <c r="C147" i="43"/>
  <c r="S147" i="43"/>
  <c r="AF147" i="43" s="1"/>
  <c r="U263" i="43"/>
  <c r="W263" i="43" s="1"/>
  <c r="P263" i="43"/>
  <c r="AP146" i="43"/>
  <c r="B264" i="43"/>
  <c r="A265" i="43"/>
  <c r="F263" i="43"/>
  <c r="G263" i="43"/>
  <c r="H263" i="43"/>
  <c r="C234" i="33" l="1"/>
  <c r="D234" i="33" s="1"/>
  <c r="D147" i="43"/>
  <c r="AI147" i="43"/>
  <c r="U264" i="43"/>
  <c r="W264" i="43" s="1"/>
  <c r="P264" i="43"/>
  <c r="E148" i="43"/>
  <c r="I147" i="43"/>
  <c r="AO147" i="43" s="1"/>
  <c r="B265" i="43"/>
  <c r="A266" i="43"/>
  <c r="F264" i="43"/>
  <c r="H264" i="43"/>
  <c r="G264" i="43"/>
  <c r="C235" i="33" l="1"/>
  <c r="D235" i="33" s="1"/>
  <c r="C148" i="43"/>
  <c r="S148" i="43"/>
  <c r="AF148" i="43" s="1"/>
  <c r="U265" i="43"/>
  <c r="W265" i="43" s="1"/>
  <c r="P265" i="43"/>
  <c r="AP147" i="43"/>
  <c r="B266" i="43"/>
  <c r="A267" i="43"/>
  <c r="F265" i="43"/>
  <c r="H265" i="43"/>
  <c r="G265" i="43"/>
  <c r="C236" i="33" l="1"/>
  <c r="D236" i="33" s="1"/>
  <c r="D148" i="43"/>
  <c r="AI148" i="43"/>
  <c r="U266" i="43"/>
  <c r="W266" i="43" s="1"/>
  <c r="P266" i="43"/>
  <c r="I148" i="43"/>
  <c r="AO148" i="43" s="1"/>
  <c r="E149" i="43"/>
  <c r="B267" i="43"/>
  <c r="A268" i="43"/>
  <c r="H266" i="43"/>
  <c r="F266" i="43"/>
  <c r="G266" i="43"/>
  <c r="C237" i="33" l="1"/>
  <c r="D237" i="33" s="1"/>
  <c r="C149" i="43"/>
  <c r="S149" i="43"/>
  <c r="AF149" i="43" s="1"/>
  <c r="U267" i="43"/>
  <c r="W267" i="43" s="1"/>
  <c r="P267" i="43"/>
  <c r="AP148" i="43"/>
  <c r="B268" i="43"/>
  <c r="A269" i="43"/>
  <c r="H267" i="43"/>
  <c r="F267" i="43"/>
  <c r="G267" i="43"/>
  <c r="C238" i="33" l="1"/>
  <c r="D238" i="33" s="1"/>
  <c r="D149" i="43"/>
  <c r="AI149" i="43"/>
  <c r="U268" i="43"/>
  <c r="W268" i="43" s="1"/>
  <c r="P268" i="43"/>
  <c r="E150" i="43"/>
  <c r="I149" i="43"/>
  <c r="AO149" i="43" s="1"/>
  <c r="B269" i="43"/>
  <c r="A270" i="43"/>
  <c r="H268" i="43"/>
  <c r="F268" i="43"/>
  <c r="G268" i="43"/>
  <c r="C239" i="33" l="1"/>
  <c r="D239" i="33" s="1"/>
  <c r="C150" i="43"/>
  <c r="S150" i="43"/>
  <c r="AF150" i="43" s="1"/>
  <c r="U269" i="43"/>
  <c r="W269" i="43" s="1"/>
  <c r="P269" i="43"/>
  <c r="AP149" i="43"/>
  <c r="B270" i="43"/>
  <c r="A271" i="43"/>
  <c r="H269" i="43"/>
  <c r="F269" i="43"/>
  <c r="G269" i="43"/>
  <c r="C240" i="33" l="1"/>
  <c r="D240" i="33" s="1"/>
  <c r="D150" i="43"/>
  <c r="AI150" i="43"/>
  <c r="U270" i="43"/>
  <c r="W270" i="43" s="1"/>
  <c r="P270" i="43"/>
  <c r="E151" i="43"/>
  <c r="I150" i="43"/>
  <c r="AO150" i="43" s="1"/>
  <c r="B271" i="43"/>
  <c r="A272" i="43"/>
  <c r="A273" i="43" s="1"/>
  <c r="H270" i="43"/>
  <c r="F270" i="43"/>
  <c r="G270" i="43"/>
  <c r="C241" i="33" l="1"/>
  <c r="D241" i="33" s="1"/>
  <c r="A274" i="43"/>
  <c r="B273" i="43"/>
  <c r="C151" i="43"/>
  <c r="U271" i="43"/>
  <c r="W271" i="43" s="1"/>
  <c r="B272" i="43"/>
  <c r="P271" i="43"/>
  <c r="AP150" i="43"/>
  <c r="H271" i="43"/>
  <c r="F271" i="43"/>
  <c r="G271" i="43"/>
  <c r="C242" i="33" l="1"/>
  <c r="D242" i="33" s="1"/>
  <c r="D151" i="43"/>
  <c r="H273" i="43"/>
  <c r="G273" i="43"/>
  <c r="U273" i="43"/>
  <c r="W273" i="43" s="1"/>
  <c r="P273" i="43"/>
  <c r="A275" i="43"/>
  <c r="B274" i="43"/>
  <c r="AI151" i="43"/>
  <c r="H272" i="43"/>
  <c r="U272" i="43"/>
  <c r="F272" i="43"/>
  <c r="F273" i="43" s="1"/>
  <c r="G272" i="43"/>
  <c r="P272" i="43"/>
  <c r="E152" i="43"/>
  <c r="I151" i="43"/>
  <c r="AO151" i="43" s="1"/>
  <c r="C243" i="33" l="1"/>
  <c r="D243" i="33" s="1"/>
  <c r="B275" i="43"/>
  <c r="A276" i="43"/>
  <c r="H274" i="43"/>
  <c r="F274" i="43"/>
  <c r="U274" i="43"/>
  <c r="W274" i="43" s="1"/>
  <c r="G274" i="43"/>
  <c r="P274" i="43"/>
  <c r="C152" i="43"/>
  <c r="W272" i="43"/>
  <c r="AP151" i="43"/>
  <c r="AE79" i="43"/>
  <c r="AE115" i="43"/>
  <c r="AE143" i="43"/>
  <c r="AE155" i="43"/>
  <c r="AE163" i="43"/>
  <c r="AE171" i="43"/>
  <c r="AE179" i="43"/>
  <c r="AE187" i="43"/>
  <c r="AE203" i="43"/>
  <c r="AE211" i="43"/>
  <c r="AE219" i="43"/>
  <c r="AE227" i="43"/>
  <c r="AE235" i="43"/>
  <c r="AE243" i="43"/>
  <c r="AE251" i="43"/>
  <c r="AE267" i="43"/>
  <c r="AE35" i="43"/>
  <c r="AE39" i="43"/>
  <c r="AE43" i="43"/>
  <c r="AE47" i="43"/>
  <c r="AE51" i="43"/>
  <c r="AE55" i="43"/>
  <c r="AE63" i="43"/>
  <c r="AE67" i="43"/>
  <c r="AE71" i="43"/>
  <c r="AE75" i="43"/>
  <c r="AE83" i="43"/>
  <c r="AE87" i="43"/>
  <c r="AE99" i="43"/>
  <c r="AE103" i="43"/>
  <c r="AE107" i="43"/>
  <c r="AE111" i="43"/>
  <c r="AE119" i="43"/>
  <c r="AE123" i="43"/>
  <c r="AE131" i="43"/>
  <c r="AE147" i="43"/>
  <c r="AE151" i="43"/>
  <c r="AE159" i="43"/>
  <c r="AE167" i="43"/>
  <c r="AE175" i="43"/>
  <c r="AE183" i="43"/>
  <c r="AE191" i="43"/>
  <c r="AE207" i="43"/>
  <c r="AE215" i="43"/>
  <c r="AE223" i="43"/>
  <c r="AE231" i="43"/>
  <c r="AE239" i="43"/>
  <c r="AE247" i="43"/>
  <c r="AE255" i="43"/>
  <c r="AE271" i="43"/>
  <c r="AE36" i="43"/>
  <c r="AE40" i="43"/>
  <c r="AE44" i="43"/>
  <c r="AE48" i="43"/>
  <c r="AE52" i="43"/>
  <c r="AE56" i="43"/>
  <c r="AE64" i="43"/>
  <c r="AE68" i="43"/>
  <c r="AE72" i="43"/>
  <c r="AE76" i="43"/>
  <c r="AE80" i="43"/>
  <c r="AE84" i="43"/>
  <c r="AE88" i="43"/>
  <c r="AE96" i="43"/>
  <c r="AE100" i="43"/>
  <c r="AE104" i="43"/>
  <c r="AE108" i="43"/>
  <c r="AE112" i="43"/>
  <c r="AE116" i="43"/>
  <c r="AE120" i="43"/>
  <c r="AE128" i="43"/>
  <c r="AE132" i="43"/>
  <c r="AE37" i="43"/>
  <c r="AE41" i="43"/>
  <c r="AE45" i="43"/>
  <c r="AE49" i="43"/>
  <c r="AE53" i="43"/>
  <c r="AE61" i="43"/>
  <c r="AE65" i="43"/>
  <c r="AE69" i="43"/>
  <c r="AE73" i="43"/>
  <c r="AE77" i="43"/>
  <c r="AE81" i="43"/>
  <c r="AE85" i="43"/>
  <c r="AE97" i="43"/>
  <c r="AE101" i="43"/>
  <c r="AE105" i="43"/>
  <c r="AE109" i="43"/>
  <c r="AE113" i="43"/>
  <c r="AE117" i="43"/>
  <c r="AE125" i="43"/>
  <c r="AE129" i="43"/>
  <c r="AE133" i="43"/>
  <c r="AE137" i="43"/>
  <c r="AE141" i="43"/>
  <c r="AE145" i="43"/>
  <c r="AE149" i="43"/>
  <c r="AE161" i="43"/>
  <c r="AE165" i="43"/>
  <c r="AE169" i="43"/>
  <c r="AE173" i="43"/>
  <c r="AE177" i="43"/>
  <c r="AE181" i="43"/>
  <c r="AE189" i="43"/>
  <c r="AE193" i="43"/>
  <c r="AE197" i="43"/>
  <c r="AE201" i="43"/>
  <c r="AE205" i="43"/>
  <c r="AE209" i="43"/>
  <c r="AE213" i="43"/>
  <c r="AE221" i="43"/>
  <c r="AE225" i="43"/>
  <c r="AE229" i="43"/>
  <c r="AE233" i="43"/>
  <c r="AE237" i="43"/>
  <c r="AE241" i="43"/>
  <c r="AE245" i="43"/>
  <c r="AE253" i="43"/>
  <c r="AE38" i="43"/>
  <c r="AE42" i="43"/>
  <c r="AE46" i="43"/>
  <c r="AE50" i="43"/>
  <c r="AE54" i="43"/>
  <c r="AE58" i="43"/>
  <c r="AE66" i="43"/>
  <c r="AE70" i="43"/>
  <c r="AE74" i="43"/>
  <c r="AE78" i="43"/>
  <c r="AE82" i="43"/>
  <c r="AE86" i="43"/>
  <c r="AE90" i="43"/>
  <c r="AE98" i="43"/>
  <c r="AE102" i="43"/>
  <c r="AE106" i="43"/>
  <c r="AE110" i="43"/>
  <c r="AE114" i="43"/>
  <c r="AE118" i="43"/>
  <c r="AE122" i="43"/>
  <c r="AE162" i="43"/>
  <c r="AE184" i="43"/>
  <c r="AE194" i="43"/>
  <c r="AE216" i="43"/>
  <c r="AE226" i="43"/>
  <c r="AE248" i="43"/>
  <c r="AE150" i="43"/>
  <c r="AE172" i="43"/>
  <c r="AE204" i="43"/>
  <c r="AE130" i="43"/>
  <c r="AE142" i="43"/>
  <c r="AE164" i="43"/>
  <c r="AE174" i="43"/>
  <c r="AE206" i="43"/>
  <c r="AE228" i="43"/>
  <c r="AE238" i="43"/>
  <c r="AE258" i="43"/>
  <c r="AE266" i="43"/>
  <c r="AE178" i="43"/>
  <c r="AE242" i="43"/>
  <c r="AE126" i="43"/>
  <c r="AE246" i="43"/>
  <c r="AE144" i="43"/>
  <c r="AE154" i="43"/>
  <c r="AE176" i="43"/>
  <c r="AE186" i="43"/>
  <c r="AE208" i="43"/>
  <c r="AE218" i="43"/>
  <c r="AE240" i="43"/>
  <c r="AE250" i="43"/>
  <c r="AE260" i="43"/>
  <c r="AE268" i="43"/>
  <c r="AE168" i="43"/>
  <c r="AE210" i="43"/>
  <c r="AE264" i="43"/>
  <c r="AE140" i="43"/>
  <c r="AE134" i="43"/>
  <c r="AE156" i="43"/>
  <c r="AE166" i="43"/>
  <c r="AE188" i="43"/>
  <c r="AE198" i="43"/>
  <c r="AE220" i="43"/>
  <c r="AE230" i="43"/>
  <c r="AE252" i="43"/>
  <c r="AE136" i="43"/>
  <c r="AE146" i="43"/>
  <c r="AE200" i="43"/>
  <c r="AE232" i="43"/>
  <c r="AE269" i="43"/>
  <c r="AE272" i="43"/>
  <c r="AE182" i="43"/>
  <c r="AE214" i="43"/>
  <c r="AE148" i="43"/>
  <c r="AE158" i="43"/>
  <c r="AE180" i="43"/>
  <c r="AE190" i="43"/>
  <c r="AE212" i="43"/>
  <c r="AE222" i="43"/>
  <c r="AE244" i="43"/>
  <c r="AE262" i="43"/>
  <c r="AE270" i="43"/>
  <c r="AE138" i="43"/>
  <c r="AE160" i="43"/>
  <c r="AE170" i="43"/>
  <c r="AE192" i="43"/>
  <c r="AE202" i="43"/>
  <c r="AE224" i="43"/>
  <c r="AE234" i="43"/>
  <c r="AE256" i="43"/>
  <c r="AE236" i="43"/>
  <c r="AE34" i="43"/>
  <c r="AE57" i="43"/>
  <c r="AE59" i="43"/>
  <c r="AE60" i="43"/>
  <c r="AE62" i="43"/>
  <c r="AE89" i="43"/>
  <c r="AE91" i="43"/>
  <c r="AE92" i="43"/>
  <c r="AE93" i="43"/>
  <c r="AE94" i="43"/>
  <c r="AE95" i="43"/>
  <c r="AE121" i="43"/>
  <c r="AE124" i="43"/>
  <c r="AE127" i="43"/>
  <c r="AE135" i="43"/>
  <c r="AE139" i="43"/>
  <c r="AE152" i="43"/>
  <c r="AE153" i="43"/>
  <c r="AE157" i="43"/>
  <c r="AE185" i="43"/>
  <c r="AE195" i="43"/>
  <c r="AE196" i="43"/>
  <c r="AE199" i="43"/>
  <c r="AE217" i="43"/>
  <c r="AE249" i="43"/>
  <c r="AE254" i="43"/>
  <c r="AE257" i="43"/>
  <c r="AE259" i="43"/>
  <c r="AE261" i="43"/>
  <c r="AE263" i="43"/>
  <c r="AE265" i="43"/>
  <c r="C244" i="33" l="1"/>
  <c r="D244" i="33" s="1"/>
  <c r="D152" i="43"/>
  <c r="F275" i="43"/>
  <c r="A277" i="43"/>
  <c r="B276" i="43"/>
  <c r="P275" i="43"/>
  <c r="U275" i="43"/>
  <c r="W275" i="43" s="1"/>
  <c r="H275" i="43"/>
  <c r="G275" i="43"/>
  <c r="AI152" i="43"/>
  <c r="E153" i="43"/>
  <c r="I152" i="43"/>
  <c r="AO152" i="43" s="1"/>
  <c r="AE33" i="43"/>
  <c r="AE334" i="43" s="1"/>
  <c r="C245" i="33" l="1"/>
  <c r="D245" i="33" s="1"/>
  <c r="H276" i="43"/>
  <c r="U276" i="43"/>
  <c r="W276" i="43" s="1"/>
  <c r="P276" i="43"/>
  <c r="F276" i="43"/>
  <c r="G276" i="43"/>
  <c r="B277" i="43"/>
  <c r="A278" i="43"/>
  <c r="C153" i="43"/>
  <c r="AP152" i="43"/>
  <c r="C246" i="33" l="1"/>
  <c r="D246" i="33" s="1"/>
  <c r="AI153" i="43"/>
  <c r="A279" i="43"/>
  <c r="B278" i="43"/>
  <c r="P277" i="43"/>
  <c r="F277" i="43"/>
  <c r="H277" i="43"/>
  <c r="U277" i="43"/>
  <c r="W277" i="43" s="1"/>
  <c r="G277" i="43"/>
  <c r="D153" i="43"/>
  <c r="I153" i="43"/>
  <c r="AO153" i="43" s="1"/>
  <c r="E154" i="43"/>
  <c r="C247" i="33" l="1"/>
  <c r="D247" i="33" s="1"/>
  <c r="U278" i="43"/>
  <c r="W278" i="43" s="1"/>
  <c r="F278" i="43"/>
  <c r="P278" i="43"/>
  <c r="H278" i="43"/>
  <c r="G278" i="43"/>
  <c r="B279" i="43"/>
  <c r="A280" i="43"/>
  <c r="C154" i="43"/>
  <c r="S154" i="43"/>
  <c r="AF154" i="43" s="1"/>
  <c r="AP153" i="43"/>
  <c r="C248" i="33" l="1"/>
  <c r="D248" i="33" s="1"/>
  <c r="AI154" i="43"/>
  <c r="G279" i="43"/>
  <c r="P279" i="43"/>
  <c r="H279" i="43"/>
  <c r="F279" i="43"/>
  <c r="U279" i="43"/>
  <c r="W279" i="43" s="1"/>
  <c r="A281" i="43"/>
  <c r="B280" i="43"/>
  <c r="D154" i="43"/>
  <c r="I154" i="43"/>
  <c r="AO154" i="43" s="1"/>
  <c r="E155" i="43"/>
  <c r="C249" i="33" l="1"/>
  <c r="D249" i="33" s="1"/>
  <c r="G280" i="43"/>
  <c r="U280" i="43"/>
  <c r="W280" i="43" s="1"/>
  <c r="F280" i="43"/>
  <c r="H280" i="43"/>
  <c r="P280" i="43"/>
  <c r="B281" i="43"/>
  <c r="A282" i="43"/>
  <c r="C155" i="43"/>
  <c r="AP154" i="43"/>
  <c r="C250" i="33" l="1"/>
  <c r="D250" i="33" s="1"/>
  <c r="D155" i="43"/>
  <c r="B282" i="43"/>
  <c r="A283" i="43"/>
  <c r="G281" i="43"/>
  <c r="H281" i="43"/>
  <c r="U281" i="43"/>
  <c r="W281" i="43" s="1"/>
  <c r="P281" i="43"/>
  <c r="F281" i="43"/>
  <c r="AI155" i="43"/>
  <c r="I155" i="43"/>
  <c r="AO155" i="43" s="1"/>
  <c r="E156" i="43"/>
  <c r="C251" i="33" l="1"/>
  <c r="D251" i="33" s="1"/>
  <c r="A284" i="43"/>
  <c r="B283" i="43"/>
  <c r="P282" i="43"/>
  <c r="F282" i="43"/>
  <c r="U282" i="43"/>
  <c r="W282" i="43" s="1"/>
  <c r="G282" i="43"/>
  <c r="H282" i="43"/>
  <c r="C156" i="43"/>
  <c r="AP155" i="43"/>
  <c r="C252" i="33" l="1"/>
  <c r="D252" i="33" s="1"/>
  <c r="AI156" i="43"/>
  <c r="P283" i="43"/>
  <c r="H283" i="43"/>
  <c r="U283" i="43"/>
  <c r="W283" i="43" s="1"/>
  <c r="G283" i="43"/>
  <c r="F283" i="43"/>
  <c r="B284" i="43"/>
  <c r="A285" i="43"/>
  <c r="D156" i="43"/>
  <c r="E157" i="43"/>
  <c r="I156" i="43"/>
  <c r="AO156" i="43" s="1"/>
  <c r="C253" i="33" l="1"/>
  <c r="D253" i="33" s="1"/>
  <c r="A286" i="43"/>
  <c r="B285" i="43"/>
  <c r="U284" i="43"/>
  <c r="W284" i="43" s="1"/>
  <c r="H284" i="43"/>
  <c r="F284" i="43"/>
  <c r="G284" i="43"/>
  <c r="P284" i="43"/>
  <c r="C157" i="43"/>
  <c r="S157" i="43"/>
  <c r="AF157" i="43" s="1"/>
  <c r="AP156" i="43"/>
  <c r="C254" i="33" l="1"/>
  <c r="D254" i="33" s="1"/>
  <c r="D157" i="43"/>
  <c r="H285" i="43"/>
  <c r="U285" i="43"/>
  <c r="W285" i="43" s="1"/>
  <c r="F285" i="43"/>
  <c r="P285" i="43"/>
  <c r="G285" i="43"/>
  <c r="A287" i="43"/>
  <c r="B286" i="43"/>
  <c r="AI157" i="43"/>
  <c r="I157" i="43"/>
  <c r="AO157" i="43" s="1"/>
  <c r="E158" i="43"/>
  <c r="C255" i="33" l="1"/>
  <c r="D255" i="33" s="1"/>
  <c r="U286" i="43"/>
  <c r="W286" i="43" s="1"/>
  <c r="F286" i="43"/>
  <c r="G286" i="43"/>
  <c r="P286" i="43"/>
  <c r="H286" i="43"/>
  <c r="B287" i="43"/>
  <c r="A288" i="43"/>
  <c r="C158" i="43"/>
  <c r="S158" i="43"/>
  <c r="AF158" i="43" s="1"/>
  <c r="AP157" i="43"/>
  <c r="C256" i="33" l="1"/>
  <c r="D256" i="33" s="1"/>
  <c r="AI158" i="43"/>
  <c r="A289" i="43"/>
  <c r="B288" i="43"/>
  <c r="G287" i="43"/>
  <c r="F287" i="43"/>
  <c r="U287" i="43"/>
  <c r="W287" i="43" s="1"/>
  <c r="P287" i="43"/>
  <c r="H287" i="43"/>
  <c r="D158" i="43"/>
  <c r="I158" i="43"/>
  <c r="AO158" i="43" s="1"/>
  <c r="E159" i="43"/>
  <c r="C257" i="33" l="1"/>
  <c r="D257" i="33" s="1"/>
  <c r="P288" i="43"/>
  <c r="H288" i="43"/>
  <c r="F288" i="43"/>
  <c r="G288" i="43"/>
  <c r="U288" i="43"/>
  <c r="W288" i="43" s="1"/>
  <c r="B289" i="43"/>
  <c r="A290" i="43"/>
  <c r="C159" i="43"/>
  <c r="S159" i="43"/>
  <c r="AF159" i="43" s="1"/>
  <c r="AP158" i="43"/>
  <c r="C258" i="33" l="1"/>
  <c r="D258" i="33" s="1"/>
  <c r="AI159" i="43"/>
  <c r="H289" i="43"/>
  <c r="G289" i="43"/>
  <c r="P289" i="43"/>
  <c r="F289" i="43"/>
  <c r="U289" i="43"/>
  <c r="W289" i="43" s="1"/>
  <c r="A291" i="43"/>
  <c r="B290" i="43"/>
  <c r="D159" i="43"/>
  <c r="E160" i="43"/>
  <c r="I159" i="43"/>
  <c r="AO159" i="43" s="1"/>
  <c r="C259" i="33" l="1"/>
  <c r="D259" i="33" s="1"/>
  <c r="G290" i="43"/>
  <c r="F290" i="43"/>
  <c r="P290" i="43"/>
  <c r="U290" i="43"/>
  <c r="W290" i="43" s="1"/>
  <c r="H290" i="43"/>
  <c r="A292" i="43"/>
  <c r="A293" i="43" s="1"/>
  <c r="B291" i="43"/>
  <c r="C160" i="43"/>
  <c r="S160" i="43"/>
  <c r="AF160" i="43" s="1"/>
  <c r="AP159" i="43"/>
  <c r="C260" i="33" l="1"/>
  <c r="D260" i="33" s="1"/>
  <c r="AI160" i="43"/>
  <c r="B293" i="43"/>
  <c r="A294" i="43"/>
  <c r="G291" i="43"/>
  <c r="U291" i="43"/>
  <c r="W291" i="43" s="1"/>
  <c r="F291" i="43"/>
  <c r="H291" i="43"/>
  <c r="P291" i="43"/>
  <c r="B292" i="43"/>
  <c r="D160" i="43"/>
  <c r="I160" i="43"/>
  <c r="AO160" i="43" s="1"/>
  <c r="E161" i="43"/>
  <c r="C261" i="33" l="1"/>
  <c r="D261" i="33" s="1"/>
  <c r="A295" i="43"/>
  <c r="B294" i="43"/>
  <c r="U293" i="43"/>
  <c r="W293" i="43" s="1"/>
  <c r="G293" i="43"/>
  <c r="H293" i="43"/>
  <c r="P293" i="43"/>
  <c r="P292" i="43"/>
  <c r="F292" i="43"/>
  <c r="F293" i="43" s="1"/>
  <c r="U292" i="43"/>
  <c r="W292" i="43" s="1"/>
  <c r="G292" i="43"/>
  <c r="H292" i="43"/>
  <c r="C161" i="43"/>
  <c r="AP160" i="43"/>
  <c r="C262" i="33" l="1"/>
  <c r="D262" i="33" s="1"/>
  <c r="D161" i="43"/>
  <c r="H294" i="43"/>
  <c r="U294" i="43"/>
  <c r="W294" i="43" s="1"/>
  <c r="G294" i="43"/>
  <c r="F294" i="43"/>
  <c r="P294" i="43"/>
  <c r="A296" i="43"/>
  <c r="B295" i="43"/>
  <c r="AI161" i="43"/>
  <c r="E162" i="43"/>
  <c r="I161" i="43"/>
  <c r="AO161" i="43" s="1"/>
  <c r="C263" i="33" l="1"/>
  <c r="D263" i="33" s="1"/>
  <c r="F295" i="43"/>
  <c r="H295" i="43"/>
  <c r="G295" i="43"/>
  <c r="P295" i="43"/>
  <c r="U295" i="43"/>
  <c r="W295" i="43" s="1"/>
  <c r="B296" i="43"/>
  <c r="A297" i="43"/>
  <c r="C162" i="43"/>
  <c r="AP161" i="43"/>
  <c r="C264" i="33" l="1"/>
  <c r="D264" i="33" s="1"/>
  <c r="AI162" i="43"/>
  <c r="A298" i="43"/>
  <c r="B297" i="43"/>
  <c r="H296" i="43"/>
  <c r="U296" i="43"/>
  <c r="W296" i="43" s="1"/>
  <c r="G296" i="43"/>
  <c r="P296" i="43"/>
  <c r="F296" i="43"/>
  <c r="D162" i="43"/>
  <c r="E163" i="43"/>
  <c r="I162" i="43"/>
  <c r="AO162" i="43" s="1"/>
  <c r="C265" i="33" l="1"/>
  <c r="D265" i="33" s="1"/>
  <c r="F297" i="43"/>
  <c r="G297" i="43"/>
  <c r="P297" i="43"/>
  <c r="H297" i="43"/>
  <c r="U297" i="43"/>
  <c r="W297" i="43" s="1"/>
  <c r="B298" i="43"/>
  <c r="A299" i="43"/>
  <c r="C163" i="43"/>
  <c r="S163" i="43"/>
  <c r="AF163" i="43" s="1"/>
  <c r="AP162" i="43"/>
  <c r="C266" i="33" l="1"/>
  <c r="D266" i="33" s="1"/>
  <c r="D163" i="43"/>
  <c r="B299" i="43"/>
  <c r="A300" i="43"/>
  <c r="H298" i="43"/>
  <c r="G298" i="43"/>
  <c r="U298" i="43"/>
  <c r="W298" i="43" s="1"/>
  <c r="P298" i="43"/>
  <c r="F298" i="43"/>
  <c r="AI163" i="43"/>
  <c r="E164" i="43"/>
  <c r="I163" i="43"/>
  <c r="AO163" i="43" s="1"/>
  <c r="C267" i="33" l="1"/>
  <c r="D267" i="33" s="1"/>
  <c r="F299" i="43"/>
  <c r="A301" i="43"/>
  <c r="B300" i="43"/>
  <c r="P299" i="43"/>
  <c r="U299" i="43"/>
  <c r="W299" i="43" s="1"/>
  <c r="H299" i="43"/>
  <c r="G299" i="43"/>
  <c r="C164" i="43"/>
  <c r="AP163" i="43"/>
  <c r="C268" i="33" l="1"/>
  <c r="D268" i="33" s="1"/>
  <c r="AI164" i="43"/>
  <c r="H300" i="43"/>
  <c r="U300" i="43"/>
  <c r="W300" i="43" s="1"/>
  <c r="P300" i="43"/>
  <c r="G300" i="43"/>
  <c r="B301" i="43"/>
  <c r="A302" i="43"/>
  <c r="F300" i="43"/>
  <c r="D164" i="43"/>
  <c r="E165" i="43"/>
  <c r="I164" i="43"/>
  <c r="AO164" i="43" s="1"/>
  <c r="C269" i="33" l="1"/>
  <c r="D269" i="33" s="1"/>
  <c r="F301" i="43"/>
  <c r="A303" i="43"/>
  <c r="B302" i="43"/>
  <c r="G301" i="43"/>
  <c r="U301" i="43"/>
  <c r="W301" i="43" s="1"/>
  <c r="P301" i="43"/>
  <c r="H301" i="43"/>
  <c r="C165" i="43"/>
  <c r="AP164" i="43"/>
  <c r="C270" i="33" l="1"/>
  <c r="D270" i="33" s="1"/>
  <c r="AI165" i="43"/>
  <c r="F302" i="43"/>
  <c r="U302" i="43"/>
  <c r="W302" i="43" s="1"/>
  <c r="G302" i="43"/>
  <c r="H302" i="43"/>
  <c r="P302" i="43"/>
  <c r="B303" i="43"/>
  <c r="A304" i="43"/>
  <c r="D165" i="43"/>
  <c r="I165" i="43"/>
  <c r="AO165" i="43" s="1"/>
  <c r="E166" i="43"/>
  <c r="C271" i="33" l="1"/>
  <c r="D271" i="33" s="1"/>
  <c r="B304" i="43"/>
  <c r="A305" i="43"/>
  <c r="U303" i="43"/>
  <c r="W303" i="43" s="1"/>
  <c r="G303" i="43"/>
  <c r="H303" i="43"/>
  <c r="P303" i="43"/>
  <c r="F303" i="43"/>
  <c r="C166" i="43"/>
  <c r="AP165" i="43"/>
  <c r="C272" i="33" l="1"/>
  <c r="D272" i="33" s="1"/>
  <c r="D166" i="43"/>
  <c r="B305" i="43"/>
  <c r="A306" i="43"/>
  <c r="P304" i="43"/>
  <c r="H304" i="43"/>
  <c r="F304" i="43"/>
  <c r="G304" i="43"/>
  <c r="U304" i="43"/>
  <c r="W304" i="43" s="1"/>
  <c r="AI166" i="43"/>
  <c r="E167" i="43"/>
  <c r="I166" i="43"/>
  <c r="AO166" i="43" s="1"/>
  <c r="C273" i="33" l="1"/>
  <c r="D273" i="33" s="1"/>
  <c r="A307" i="43"/>
  <c r="B306" i="43"/>
  <c r="H305" i="43"/>
  <c r="F305" i="43"/>
  <c r="P305" i="43"/>
  <c r="U305" i="43"/>
  <c r="W305" i="43" s="1"/>
  <c r="G305" i="43"/>
  <c r="C167" i="43"/>
  <c r="S167" i="43"/>
  <c r="AF167" i="43" s="1"/>
  <c r="AP166" i="43"/>
  <c r="C274" i="33" l="1"/>
  <c r="D274" i="33" s="1"/>
  <c r="D167" i="43"/>
  <c r="P306" i="43"/>
  <c r="U306" i="43"/>
  <c r="W306" i="43" s="1"/>
  <c r="F306" i="43"/>
  <c r="H306" i="43"/>
  <c r="G306" i="43"/>
  <c r="B307" i="43"/>
  <c r="A308" i="43"/>
  <c r="AI167" i="43"/>
  <c r="E168" i="43"/>
  <c r="I167" i="43"/>
  <c r="AO167" i="43" s="1"/>
  <c r="C275" i="33" l="1"/>
  <c r="D275" i="33" s="1"/>
  <c r="A309" i="43"/>
  <c r="B308" i="43"/>
  <c r="P307" i="43"/>
  <c r="F307" i="43"/>
  <c r="G307" i="43"/>
  <c r="U307" i="43"/>
  <c r="W307" i="43" s="1"/>
  <c r="H307" i="43"/>
  <c r="C168" i="43"/>
  <c r="S168" i="43"/>
  <c r="AF168" i="43" s="1"/>
  <c r="AP167" i="43"/>
  <c r="C276" i="33" l="1"/>
  <c r="D276" i="33" s="1"/>
  <c r="AI168" i="43"/>
  <c r="H308" i="43"/>
  <c r="F308" i="43"/>
  <c r="U308" i="43"/>
  <c r="W308" i="43" s="1"/>
  <c r="G308" i="43"/>
  <c r="P308" i="43"/>
  <c r="B309" i="43"/>
  <c r="A310" i="43"/>
  <c r="D168" i="43"/>
  <c r="E169" i="43"/>
  <c r="I168" i="43"/>
  <c r="AO168" i="43" s="1"/>
  <c r="C277" i="33" l="1"/>
  <c r="D277" i="33" s="1"/>
  <c r="A311" i="43"/>
  <c r="B310" i="43"/>
  <c r="F309" i="43"/>
  <c r="U309" i="43"/>
  <c r="W309" i="43" s="1"/>
  <c r="G309" i="43"/>
  <c r="H309" i="43"/>
  <c r="P309" i="43"/>
  <c r="C169" i="43"/>
  <c r="S169" i="43"/>
  <c r="AF169" i="43" s="1"/>
  <c r="AP168" i="43"/>
  <c r="C278" i="33" l="1"/>
  <c r="D278" i="33" s="1"/>
  <c r="D169" i="43"/>
  <c r="P310" i="43"/>
  <c r="F310" i="43"/>
  <c r="U310" i="43"/>
  <c r="W310" i="43" s="1"/>
  <c r="G310" i="43"/>
  <c r="H310" i="43"/>
  <c r="B311" i="43"/>
  <c r="A312" i="43"/>
  <c r="AI169" i="43"/>
  <c r="E170" i="43"/>
  <c r="I169" i="43"/>
  <c r="AO169" i="43" s="1"/>
  <c r="C279" i="33" l="1"/>
  <c r="D279" i="33" s="1"/>
  <c r="B312" i="43"/>
  <c r="A313" i="43"/>
  <c r="F311" i="43"/>
  <c r="G311" i="43"/>
  <c r="H311" i="43"/>
  <c r="P311" i="43"/>
  <c r="U311" i="43"/>
  <c r="W311" i="43" s="1"/>
  <c r="C170" i="43"/>
  <c r="S170" i="43"/>
  <c r="AF170" i="43" s="1"/>
  <c r="AP169" i="43"/>
  <c r="C280" i="33" l="1"/>
  <c r="D280" i="33" s="1"/>
  <c r="D170" i="43"/>
  <c r="B313" i="43"/>
  <c r="A314" i="43"/>
  <c r="G312" i="43"/>
  <c r="H312" i="43"/>
  <c r="P312" i="43"/>
  <c r="F312" i="43"/>
  <c r="U312" i="43"/>
  <c r="W312" i="43" s="1"/>
  <c r="AI170" i="43"/>
  <c r="E171" i="43"/>
  <c r="I170" i="43"/>
  <c r="AO170" i="43" s="1"/>
  <c r="C281" i="33" l="1"/>
  <c r="D281" i="33" s="1"/>
  <c r="B314" i="43"/>
  <c r="A315" i="43"/>
  <c r="G313" i="43"/>
  <c r="P313" i="43"/>
  <c r="H313" i="43"/>
  <c r="F313" i="43"/>
  <c r="U313" i="43"/>
  <c r="W313" i="43" s="1"/>
  <c r="C171" i="43"/>
  <c r="AP170" i="43"/>
  <c r="C282" i="33" l="1"/>
  <c r="D282" i="33" s="1"/>
  <c r="D171" i="43"/>
  <c r="A316" i="43"/>
  <c r="B315" i="43"/>
  <c r="F314" i="43"/>
  <c r="H314" i="43"/>
  <c r="P314" i="43"/>
  <c r="U314" i="43"/>
  <c r="W314" i="43" s="1"/>
  <c r="G314" i="43"/>
  <c r="AI171" i="43"/>
  <c r="E172" i="43"/>
  <c r="I171" i="43"/>
  <c r="AO171" i="43" s="1"/>
  <c r="C283" i="33" l="1"/>
  <c r="D283" i="33" s="1"/>
  <c r="G315" i="43"/>
  <c r="P315" i="43"/>
  <c r="H315" i="43"/>
  <c r="F315" i="43"/>
  <c r="U315" i="43"/>
  <c r="W315" i="43" s="1"/>
  <c r="A317" i="43"/>
  <c r="B316" i="43"/>
  <c r="C172" i="43"/>
  <c r="AP171" i="43"/>
  <c r="C284" i="33" l="1"/>
  <c r="D284" i="33" s="1"/>
  <c r="D172" i="43"/>
  <c r="U316" i="43"/>
  <c r="W316" i="43" s="1"/>
  <c r="F316" i="43"/>
  <c r="G316" i="43"/>
  <c r="P316" i="43"/>
  <c r="H316" i="43"/>
  <c r="A318" i="43"/>
  <c r="B317" i="43"/>
  <c r="AI172" i="43"/>
  <c r="E173" i="43"/>
  <c r="I172" i="43"/>
  <c r="AO172" i="43" s="1"/>
  <c r="C285" i="33" l="1"/>
  <c r="D285" i="33" s="1"/>
  <c r="U317" i="43"/>
  <c r="W317" i="43" s="1"/>
  <c r="H317" i="43"/>
  <c r="F317" i="43"/>
  <c r="G317" i="43"/>
  <c r="P317" i="43"/>
  <c r="B318" i="43"/>
  <c r="A319" i="43"/>
  <c r="C173" i="43"/>
  <c r="S173" i="43"/>
  <c r="AF173" i="43" s="1"/>
  <c r="AP172" i="43"/>
  <c r="C286" i="33" l="1"/>
  <c r="D286" i="33" s="1"/>
  <c r="D173" i="43"/>
  <c r="A320" i="43"/>
  <c r="B319" i="43"/>
  <c r="H318" i="43"/>
  <c r="U318" i="43"/>
  <c r="W318" i="43" s="1"/>
  <c r="G318" i="43"/>
  <c r="P318" i="43"/>
  <c r="F318" i="43"/>
  <c r="AI173" i="43"/>
  <c r="I173" i="43"/>
  <c r="AO173" i="43" s="1"/>
  <c r="E174" i="43"/>
  <c r="C287" i="33" l="1"/>
  <c r="D287" i="33" s="1"/>
  <c r="G319" i="43"/>
  <c r="P319" i="43"/>
  <c r="H319" i="43"/>
  <c r="U319" i="43"/>
  <c r="W319" i="43" s="1"/>
  <c r="F319" i="43"/>
  <c r="A321" i="43"/>
  <c r="B320" i="43"/>
  <c r="C174" i="43"/>
  <c r="S174" i="43"/>
  <c r="AF174" i="43" s="1"/>
  <c r="AP173" i="43"/>
  <c r="C288" i="33" l="1"/>
  <c r="D288" i="33" s="1"/>
  <c r="D174" i="43"/>
  <c r="P320" i="43"/>
  <c r="G320" i="43"/>
  <c r="H320" i="43"/>
  <c r="F320" i="43"/>
  <c r="U320" i="43"/>
  <c r="W320" i="43" s="1"/>
  <c r="A322" i="43"/>
  <c r="B321" i="43"/>
  <c r="AI174" i="43"/>
  <c r="E175" i="43"/>
  <c r="I174" i="43"/>
  <c r="AO174" i="43" s="1"/>
  <c r="C289" i="33" l="1"/>
  <c r="D289" i="33" s="1"/>
  <c r="P321" i="43"/>
  <c r="U321" i="43"/>
  <c r="W321" i="43" s="1"/>
  <c r="F321" i="43"/>
  <c r="G321" i="43"/>
  <c r="H321" i="43"/>
  <c r="B322" i="43"/>
  <c r="A323" i="43"/>
  <c r="C175" i="43"/>
  <c r="AP174" i="43"/>
  <c r="C290" i="33" l="1"/>
  <c r="D290" i="33" s="1"/>
  <c r="D175" i="43"/>
  <c r="B323" i="43"/>
  <c r="A324" i="43"/>
  <c r="F322" i="43"/>
  <c r="H322" i="43"/>
  <c r="U322" i="43"/>
  <c r="W322" i="43" s="1"/>
  <c r="P322" i="43"/>
  <c r="G322" i="43"/>
  <c r="AI175" i="43"/>
  <c r="E176" i="43"/>
  <c r="I175" i="43"/>
  <c r="AO175" i="43" s="1"/>
  <c r="C291" i="33" l="1"/>
  <c r="D291" i="33" s="1"/>
  <c r="B324" i="43"/>
  <c r="A325" i="43"/>
  <c r="F323" i="43"/>
  <c r="H323" i="43"/>
  <c r="G323" i="43"/>
  <c r="U323" i="43"/>
  <c r="W323" i="43" s="1"/>
  <c r="P323" i="43"/>
  <c r="C176" i="43"/>
  <c r="AP175" i="43"/>
  <c r="C292" i="33" l="1"/>
  <c r="D292" i="33" s="1"/>
  <c r="AI176" i="43"/>
  <c r="B325" i="43"/>
  <c r="A326" i="43"/>
  <c r="U324" i="43"/>
  <c r="W324" i="43" s="1"/>
  <c r="P324" i="43"/>
  <c r="F324" i="43"/>
  <c r="G324" i="43"/>
  <c r="H324" i="43"/>
  <c r="D176" i="43"/>
  <c r="I176" i="43"/>
  <c r="AO176" i="43" s="1"/>
  <c r="E177" i="43"/>
  <c r="C293" i="33" l="1"/>
  <c r="D293" i="33" s="1"/>
  <c r="B326" i="43"/>
  <c r="A327" i="43"/>
  <c r="H325" i="43"/>
  <c r="G325" i="43"/>
  <c r="U325" i="43"/>
  <c r="W325" i="43" s="1"/>
  <c r="P325" i="43"/>
  <c r="F325" i="43"/>
  <c r="C177" i="43"/>
  <c r="S177" i="43"/>
  <c r="AF177" i="43" s="1"/>
  <c r="AP176" i="43"/>
  <c r="C294" i="33" l="1"/>
  <c r="D294" i="33" s="1"/>
  <c r="D177" i="43"/>
  <c r="B327" i="43"/>
  <c r="A328" i="43"/>
  <c r="P326" i="43"/>
  <c r="G326" i="43"/>
  <c r="F326" i="43"/>
  <c r="H326" i="43"/>
  <c r="U326" i="43"/>
  <c r="W326" i="43" s="1"/>
  <c r="AI177" i="43"/>
  <c r="E178" i="43"/>
  <c r="I177" i="43"/>
  <c r="AO177" i="43" s="1"/>
  <c r="C295" i="33" l="1"/>
  <c r="D295" i="33" s="1"/>
  <c r="B328" i="43"/>
  <c r="A329" i="43"/>
  <c r="G327" i="43"/>
  <c r="F327" i="43"/>
  <c r="H327" i="43"/>
  <c r="P327" i="43"/>
  <c r="U327" i="43"/>
  <c r="W327" i="43" s="1"/>
  <c r="C178" i="43"/>
  <c r="S178" i="43"/>
  <c r="AF178" i="43" s="1"/>
  <c r="AP177" i="43"/>
  <c r="C296" i="33" l="1"/>
  <c r="D296" i="33" s="1"/>
  <c r="AI178" i="43"/>
  <c r="B329" i="43"/>
  <c r="A330" i="43"/>
  <c r="H328" i="43"/>
  <c r="G328" i="43"/>
  <c r="U328" i="43"/>
  <c r="W328" i="43" s="1"/>
  <c r="P328" i="43"/>
  <c r="F328" i="43"/>
  <c r="D178" i="43"/>
  <c r="E179" i="43"/>
  <c r="I178" i="43"/>
  <c r="AO178" i="43" s="1"/>
  <c r="C297" i="33" l="1"/>
  <c r="D297" i="33" s="1"/>
  <c r="B330" i="43"/>
  <c r="A331" i="43"/>
  <c r="G329" i="43"/>
  <c r="P329" i="43"/>
  <c r="H329" i="43"/>
  <c r="F329" i="43"/>
  <c r="U329" i="43"/>
  <c r="W329" i="43" s="1"/>
  <c r="C179" i="43"/>
  <c r="S179" i="43"/>
  <c r="AF179" i="43" s="1"/>
  <c r="AP178" i="43"/>
  <c r="C298" i="33" l="1"/>
  <c r="D298" i="33" s="1"/>
  <c r="D179" i="43"/>
  <c r="B331" i="43"/>
  <c r="A332" i="43"/>
  <c r="U330" i="43"/>
  <c r="W330" i="43" s="1"/>
  <c r="G330" i="43"/>
  <c r="P330" i="43"/>
  <c r="H330" i="43"/>
  <c r="F330" i="43"/>
  <c r="AI179" i="43"/>
  <c r="I179" i="43"/>
  <c r="AO179" i="43" s="1"/>
  <c r="E180" i="43"/>
  <c r="C299" i="33" l="1"/>
  <c r="D299" i="33" s="1"/>
  <c r="B332" i="43"/>
  <c r="U331" i="43"/>
  <c r="W331" i="43" s="1"/>
  <c r="F331" i="43"/>
  <c r="G331" i="43"/>
  <c r="H331" i="43"/>
  <c r="P331" i="43"/>
  <c r="C180" i="43"/>
  <c r="S180" i="43"/>
  <c r="AF180" i="43" s="1"/>
  <c r="AP179" i="43"/>
  <c r="C300" i="33" l="1"/>
  <c r="D300" i="33" s="1"/>
  <c r="D180" i="43"/>
  <c r="P332" i="43"/>
  <c r="P334" i="43" s="1"/>
  <c r="F332" i="43"/>
  <c r="H332" i="43"/>
  <c r="G332" i="43"/>
  <c r="U332" i="43"/>
  <c r="W332" i="43" s="1"/>
  <c r="W334" i="43" s="1"/>
  <c r="AI180" i="43"/>
  <c r="E181" i="43"/>
  <c r="I180" i="43"/>
  <c r="AO180" i="43" s="1"/>
  <c r="C301" i="33" l="1"/>
  <c r="D301" i="33" s="1"/>
  <c r="U334" i="43"/>
  <c r="C181" i="43"/>
  <c r="AP180" i="43"/>
  <c r="C302" i="33" l="1"/>
  <c r="D302" i="33" s="1"/>
  <c r="D181" i="43"/>
  <c r="AI181" i="43"/>
  <c r="E182" i="43"/>
  <c r="I181" i="43"/>
  <c r="AO181" i="43" s="1"/>
  <c r="C303" i="33" l="1"/>
  <c r="D303" i="33" s="1"/>
  <c r="C182" i="43"/>
  <c r="AP181" i="43"/>
  <c r="D182" i="43" l="1"/>
  <c r="AI182" i="43"/>
  <c r="I182" i="43"/>
  <c r="AO182" i="43" s="1"/>
  <c r="E183" i="43"/>
  <c r="C183" i="43" l="1"/>
  <c r="S183" i="43"/>
  <c r="AF183" i="43" s="1"/>
  <c r="AP182" i="43"/>
  <c r="D183" i="43" l="1"/>
  <c r="AI183" i="43"/>
  <c r="I183" i="43"/>
  <c r="AO183" i="43" s="1"/>
  <c r="E184" i="43"/>
  <c r="C184" i="43" l="1"/>
  <c r="S184" i="43"/>
  <c r="AF184" i="43" s="1"/>
  <c r="AP183" i="43"/>
  <c r="D184" i="43" l="1"/>
  <c r="AI184" i="43"/>
  <c r="I184" i="43"/>
  <c r="AO184" i="43" s="1"/>
  <c r="E185" i="43"/>
  <c r="C185" i="43" l="1"/>
  <c r="AP184" i="43"/>
  <c r="D185" i="43" l="1"/>
  <c r="AI185" i="43"/>
  <c r="E186" i="43"/>
  <c r="I185" i="43"/>
  <c r="AO185" i="43" s="1"/>
  <c r="C186" i="43" l="1"/>
  <c r="AP185" i="43"/>
  <c r="D186" i="43" l="1"/>
  <c r="AI186" i="43"/>
  <c r="I186" i="43"/>
  <c r="AO186" i="43" s="1"/>
  <c r="E187" i="43"/>
  <c r="C187" i="43" l="1"/>
  <c r="S187" i="43"/>
  <c r="AF187" i="43" s="1"/>
  <c r="AP186" i="43"/>
  <c r="D187" i="43" l="1"/>
  <c r="AI187" i="43"/>
  <c r="E188" i="43"/>
  <c r="I187" i="43"/>
  <c r="AO187" i="43" s="1"/>
  <c r="C188" i="43" l="1"/>
  <c r="S188" i="43"/>
  <c r="AF188" i="43" s="1"/>
  <c r="AP187" i="43"/>
  <c r="AI188" i="43" l="1"/>
  <c r="D188" i="43"/>
  <c r="E189" i="43"/>
  <c r="I188" i="43"/>
  <c r="AO188" i="43" s="1"/>
  <c r="C189" i="43" l="1"/>
  <c r="S189" i="43"/>
  <c r="AF189" i="43" s="1"/>
  <c r="AP188" i="43"/>
  <c r="AI189" i="43" l="1"/>
  <c r="D189" i="43"/>
  <c r="E190" i="43"/>
  <c r="I189" i="43"/>
  <c r="AO189" i="43" s="1"/>
  <c r="C190" i="43" l="1"/>
  <c r="S190" i="43"/>
  <c r="AF190" i="43" s="1"/>
  <c r="AP189" i="43"/>
  <c r="AI190" i="43" l="1"/>
  <c r="D190" i="43"/>
  <c r="I190" i="43"/>
  <c r="AO190" i="43" s="1"/>
  <c r="E191" i="43"/>
  <c r="C191" i="43" l="1"/>
  <c r="AP190" i="43"/>
  <c r="D191" i="43" l="1"/>
  <c r="AI191" i="43"/>
  <c r="E192" i="43"/>
  <c r="I191" i="43"/>
  <c r="AO191" i="43" s="1"/>
  <c r="C192" i="43" l="1"/>
  <c r="AP191" i="43"/>
  <c r="AI192" i="43" l="1"/>
  <c r="D192" i="43"/>
  <c r="E193" i="43"/>
  <c r="I192" i="43"/>
  <c r="AO192" i="43" s="1"/>
  <c r="C193" i="43" l="1"/>
  <c r="S193" i="43"/>
  <c r="AF193" i="43" s="1"/>
  <c r="AP192" i="43"/>
  <c r="AI193" i="43" l="1"/>
  <c r="D193" i="43"/>
  <c r="I193" i="43"/>
  <c r="AO193" i="43" s="1"/>
  <c r="E194" i="43"/>
  <c r="C194" i="43" l="1"/>
  <c r="S194" i="43"/>
  <c r="AF194" i="43" s="1"/>
  <c r="AP193" i="43"/>
  <c r="D194" i="43" l="1"/>
  <c r="AI194" i="43"/>
  <c r="I194" i="43"/>
  <c r="AO194" i="43" s="1"/>
  <c r="E195" i="43"/>
  <c r="C195" i="43" l="1"/>
  <c r="AP194" i="43"/>
  <c r="D195" i="43" l="1"/>
  <c r="AI195" i="43"/>
  <c r="E196" i="43"/>
  <c r="I195" i="43"/>
  <c r="AO195" i="43" s="1"/>
  <c r="C196" i="43" l="1"/>
  <c r="AP195" i="43"/>
  <c r="D196" i="43" l="1"/>
  <c r="AI196" i="43"/>
  <c r="E197" i="43"/>
  <c r="I196" i="43"/>
  <c r="AO196" i="43" s="1"/>
  <c r="C197" i="43" l="1"/>
  <c r="AP196" i="43"/>
  <c r="D197" i="43" l="1"/>
  <c r="AI197" i="43"/>
  <c r="I197" i="43"/>
  <c r="AO197" i="43" s="1"/>
  <c r="E198" i="43"/>
  <c r="C198" i="43" l="1"/>
  <c r="S198" i="43"/>
  <c r="AF198" i="43" s="1"/>
  <c r="AP197" i="43"/>
  <c r="D198" i="43" l="1"/>
  <c r="AI198" i="43"/>
  <c r="E199" i="43"/>
  <c r="I198" i="43"/>
  <c r="AO198" i="43" s="1"/>
  <c r="C199" i="43" l="1"/>
  <c r="S199" i="43"/>
  <c r="AF199" i="43" s="1"/>
  <c r="AP198" i="43"/>
  <c r="D199" i="43" l="1"/>
  <c r="AI199" i="43"/>
  <c r="E200" i="43"/>
  <c r="I199" i="43"/>
  <c r="AO199" i="43" s="1"/>
  <c r="C200" i="43" l="1"/>
  <c r="S200" i="43"/>
  <c r="AF200" i="43" s="1"/>
  <c r="AP199" i="43"/>
  <c r="D200" i="43" l="1"/>
  <c r="AI200" i="43"/>
  <c r="E201" i="43"/>
  <c r="I200" i="43"/>
  <c r="AO200" i="43" s="1"/>
  <c r="C201" i="43" l="1"/>
  <c r="AP200" i="43"/>
  <c r="D201" i="43" l="1"/>
  <c r="AI201" i="43"/>
  <c r="I201" i="43"/>
  <c r="AO201" i="43" s="1"/>
  <c r="E202" i="43"/>
  <c r="C202" i="43" l="1"/>
  <c r="AP201" i="43"/>
  <c r="D202" i="43" l="1"/>
  <c r="AI202" i="43"/>
  <c r="E203" i="43"/>
  <c r="I202" i="43"/>
  <c r="AO202" i="43" s="1"/>
  <c r="C203" i="43" l="1"/>
  <c r="S203" i="43"/>
  <c r="AF203" i="43" s="1"/>
  <c r="AP202" i="43"/>
  <c r="D203" i="43" l="1"/>
  <c r="AI203" i="43"/>
  <c r="E204" i="43"/>
  <c r="I203" i="43"/>
  <c r="AO203" i="43" s="1"/>
  <c r="C204" i="43" l="1"/>
  <c r="S204" i="43"/>
  <c r="AF204" i="43" s="1"/>
  <c r="AP203" i="43"/>
  <c r="D204" i="43" l="1"/>
  <c r="AI204" i="43"/>
  <c r="E205" i="43"/>
  <c r="I204" i="43"/>
  <c r="AO204" i="43" s="1"/>
  <c r="C205" i="43" l="1"/>
  <c r="AP204" i="43"/>
  <c r="D205" i="43" l="1"/>
  <c r="AI205" i="43"/>
  <c r="E206" i="43"/>
  <c r="I205" i="43"/>
  <c r="AO205" i="43" s="1"/>
  <c r="C206" i="43" l="1"/>
  <c r="AP205" i="43"/>
  <c r="D206" i="43" l="1"/>
  <c r="AI206" i="43"/>
  <c r="E207" i="43"/>
  <c r="I206" i="43"/>
  <c r="AO206" i="43" s="1"/>
  <c r="C207" i="43" l="1"/>
  <c r="S207" i="43"/>
  <c r="AF207" i="43" s="1"/>
  <c r="AP206" i="43"/>
  <c r="D207" i="43" l="1"/>
  <c r="AI207" i="43"/>
  <c r="I207" i="43"/>
  <c r="AO207" i="43" s="1"/>
  <c r="E208" i="43"/>
  <c r="C208" i="43" l="1"/>
  <c r="AP207" i="43"/>
  <c r="D208" i="43" l="1"/>
  <c r="AI208" i="43"/>
  <c r="E209" i="43"/>
  <c r="I208" i="43"/>
  <c r="AO208" i="43" s="1"/>
  <c r="C209" i="43" l="1"/>
  <c r="S209" i="43"/>
  <c r="AF209" i="43" s="1"/>
  <c r="AP208" i="43"/>
  <c r="D209" i="43" l="1"/>
  <c r="AI209" i="43"/>
  <c r="I209" i="43"/>
  <c r="AO209" i="43" s="1"/>
  <c r="E210" i="43"/>
  <c r="C210" i="43" l="1"/>
  <c r="S210" i="43"/>
  <c r="AF210" i="43" s="1"/>
  <c r="AP209" i="43"/>
  <c r="D210" i="43" l="1"/>
  <c r="AI210" i="43"/>
  <c r="E211" i="43"/>
  <c r="I210" i="43"/>
  <c r="AO210" i="43" s="1"/>
  <c r="C211" i="43" l="1"/>
  <c r="AP210" i="43"/>
  <c r="D211" i="43" l="1"/>
  <c r="AI211" i="43"/>
  <c r="E212" i="43"/>
  <c r="I211" i="43"/>
  <c r="AO211" i="43" s="1"/>
  <c r="C212" i="43" l="1"/>
  <c r="AP211" i="43"/>
  <c r="D212" i="43" l="1"/>
  <c r="AI212" i="43"/>
  <c r="E213" i="43"/>
  <c r="S213" i="43" s="1"/>
  <c r="I212" i="43"/>
  <c r="AO212" i="43" s="1"/>
  <c r="AP212" i="43" l="1"/>
  <c r="C213" i="43"/>
  <c r="AF213" i="43"/>
  <c r="D213" i="43" l="1"/>
  <c r="AI213" i="43"/>
  <c r="E214" i="43"/>
  <c r="S214" i="43" s="1"/>
  <c r="I213" i="43"/>
  <c r="AO213" i="43" s="1"/>
  <c r="C214" i="43" l="1"/>
  <c r="AF214" i="43"/>
  <c r="AP213" i="43"/>
  <c r="D214" i="43" l="1"/>
  <c r="AI214" i="43"/>
  <c r="E215" i="43"/>
  <c r="I214" i="43"/>
  <c r="AO214" i="43" s="1"/>
  <c r="C215" i="43" l="1"/>
  <c r="AP214" i="43"/>
  <c r="D215" i="43" l="1"/>
  <c r="AI215" i="43"/>
  <c r="I215" i="43"/>
  <c r="AO215" i="43" s="1"/>
  <c r="E216" i="43"/>
  <c r="C216" i="43" l="1"/>
  <c r="AP215" i="43"/>
  <c r="D216" i="43" l="1"/>
  <c r="AI216" i="43"/>
  <c r="I216" i="43"/>
  <c r="AO216" i="43" s="1"/>
  <c r="E217" i="43"/>
  <c r="S217" i="43" s="1"/>
  <c r="AP216" i="43" l="1"/>
  <c r="C217" i="43"/>
  <c r="AF217" i="43"/>
  <c r="D217" i="43" l="1"/>
  <c r="AI217" i="43"/>
  <c r="I217" i="43"/>
  <c r="AO217" i="43" s="1"/>
  <c r="E218" i="43"/>
  <c r="S218" i="43" s="1"/>
  <c r="C218" i="43" l="1"/>
  <c r="AF218" i="43"/>
  <c r="AP217" i="43"/>
  <c r="D218" i="43" l="1"/>
  <c r="AI218" i="43"/>
  <c r="I218" i="43"/>
  <c r="AO218" i="43" s="1"/>
  <c r="E219" i="43"/>
  <c r="C219" i="43" l="1"/>
  <c r="AP218" i="43"/>
  <c r="D219" i="43" l="1"/>
  <c r="AI219" i="43"/>
  <c r="I219" i="43"/>
  <c r="AO219" i="43" s="1"/>
  <c r="E220" i="43"/>
  <c r="S220" i="43" s="1"/>
  <c r="C220" i="43" l="1"/>
  <c r="AF220" i="43"/>
  <c r="AP219" i="43"/>
  <c r="D220" i="43" l="1"/>
  <c r="AI220" i="43"/>
  <c r="E221" i="43"/>
  <c r="I220" i="43"/>
  <c r="AO220" i="43" s="1"/>
  <c r="C221" i="43" l="1"/>
  <c r="AP220" i="43"/>
  <c r="D221" i="43" l="1"/>
  <c r="AI221" i="43"/>
  <c r="E222" i="43"/>
  <c r="I221" i="43"/>
  <c r="AO221" i="43" s="1"/>
  <c r="C222" i="43" l="1"/>
  <c r="AP221" i="43"/>
  <c r="D222" i="43" l="1"/>
  <c r="AI222" i="43"/>
  <c r="I222" i="43"/>
  <c r="AO222" i="43" s="1"/>
  <c r="E223" i="43"/>
  <c r="S223" i="43" s="1"/>
  <c r="C223" i="43" l="1"/>
  <c r="AF223" i="43"/>
  <c r="AP222" i="43"/>
  <c r="D223" i="43" l="1"/>
  <c r="AI223" i="43"/>
  <c r="E224" i="43"/>
  <c r="S224" i="43" s="1"/>
  <c r="I223" i="43"/>
  <c r="AO223" i="43" s="1"/>
  <c r="C224" i="43" l="1"/>
  <c r="AP223" i="43"/>
  <c r="AF224" i="43"/>
  <c r="D224" i="43" l="1"/>
  <c r="AI224" i="43"/>
  <c r="E225" i="43"/>
  <c r="I224" i="43"/>
  <c r="AO224" i="43" s="1"/>
  <c r="C225" i="43" l="1"/>
  <c r="AP224" i="43"/>
  <c r="D225" i="43" l="1"/>
  <c r="AI225" i="43"/>
  <c r="I225" i="43"/>
  <c r="AO225" i="43" s="1"/>
  <c r="E226" i="43"/>
  <c r="C226" i="43" l="1"/>
  <c r="AP225" i="43"/>
  <c r="D226" i="43" l="1"/>
  <c r="AI226" i="43"/>
  <c r="I226" i="43"/>
  <c r="AO226" i="43" s="1"/>
  <c r="E227" i="43"/>
  <c r="S227" i="43" s="1"/>
  <c r="C227" i="43" l="1"/>
  <c r="AF227" i="43"/>
  <c r="AP226" i="43"/>
  <c r="D227" i="43" l="1"/>
  <c r="AI227" i="43"/>
  <c r="E228" i="43"/>
  <c r="S228" i="43" s="1"/>
  <c r="I227" i="43"/>
  <c r="AO227" i="43" s="1"/>
  <c r="C228" i="43" l="1"/>
  <c r="AP227" i="43"/>
  <c r="AF228" i="43"/>
  <c r="D228" i="43" l="1"/>
  <c r="AI228" i="43"/>
  <c r="I228" i="43"/>
  <c r="AO228" i="43" s="1"/>
  <c r="E229" i="43"/>
  <c r="S229" i="43" s="1"/>
  <c r="C229" i="43" l="1"/>
  <c r="AP228" i="43"/>
  <c r="AF229" i="43"/>
  <c r="D229" i="43" l="1"/>
  <c r="AI229" i="43"/>
  <c r="I229" i="43"/>
  <c r="AO229" i="43" s="1"/>
  <c r="E230" i="43"/>
  <c r="C230" i="43" l="1"/>
  <c r="AP229" i="43"/>
  <c r="D230" i="43" l="1"/>
  <c r="AI230" i="43"/>
  <c r="I230" i="43"/>
  <c r="AO230" i="43" s="1"/>
  <c r="E231" i="43"/>
  <c r="C231" i="43" l="1"/>
  <c r="AP230" i="43"/>
  <c r="D231" i="43" l="1"/>
  <c r="AI231" i="43"/>
  <c r="E232" i="43"/>
  <c r="I231" i="43"/>
  <c r="AO231" i="43" s="1"/>
  <c r="C232" i="43" l="1"/>
  <c r="AP231" i="43"/>
  <c r="D232" i="43" l="1"/>
  <c r="AI232" i="43"/>
  <c r="I232" i="43"/>
  <c r="AO232" i="43" s="1"/>
  <c r="E233" i="43"/>
  <c r="S233" i="43" s="1"/>
  <c r="C233" i="43" l="1"/>
  <c r="AF233" i="43"/>
  <c r="AP232" i="43"/>
  <c r="D233" i="43" l="1"/>
  <c r="AI233" i="43"/>
  <c r="E234" i="43"/>
  <c r="S234" i="43" s="1"/>
  <c r="I233" i="43"/>
  <c r="AO233" i="43" s="1"/>
  <c r="C234" i="43" l="1"/>
  <c r="AF234" i="43"/>
  <c r="AP233" i="43"/>
  <c r="D234" i="43" l="1"/>
  <c r="AI234" i="43"/>
  <c r="E235" i="43"/>
  <c r="I234" i="43"/>
  <c r="AO234" i="43" s="1"/>
  <c r="C235" i="43" l="1"/>
  <c r="AP234" i="43"/>
  <c r="D235" i="43" l="1"/>
  <c r="AI235" i="43"/>
  <c r="E236" i="43"/>
  <c r="I235" i="43"/>
  <c r="AO235" i="43" s="1"/>
  <c r="C236" i="43" l="1"/>
  <c r="AP235" i="43"/>
  <c r="D236" i="43" l="1"/>
  <c r="AI236" i="43"/>
  <c r="I236" i="43"/>
  <c r="AO236" i="43" s="1"/>
  <c r="E237" i="43"/>
  <c r="S237" i="43" s="1"/>
  <c r="C237" i="43" l="1"/>
  <c r="AF237" i="43"/>
  <c r="AP236" i="43"/>
  <c r="D237" i="43" l="1"/>
  <c r="AI237" i="43"/>
  <c r="I237" i="43"/>
  <c r="AO237" i="43" s="1"/>
  <c r="E238" i="43"/>
  <c r="S238" i="43" s="1"/>
  <c r="C238" i="43" l="1"/>
  <c r="AF238" i="43"/>
  <c r="AP237" i="43"/>
  <c r="D238" i="43" l="1"/>
  <c r="AI238" i="43"/>
  <c r="E239" i="43"/>
  <c r="S239" i="43" s="1"/>
  <c r="I238" i="43"/>
  <c r="AO238" i="43" s="1"/>
  <c r="C239" i="43" l="1"/>
  <c r="AF239" i="43"/>
  <c r="AP238" i="43"/>
  <c r="D239" i="43" l="1"/>
  <c r="AI239" i="43"/>
  <c r="E240" i="43"/>
  <c r="S240" i="43" s="1"/>
  <c r="I239" i="43"/>
  <c r="AO239" i="43" s="1"/>
  <c r="C240" i="43" l="1"/>
  <c r="AF240" i="43"/>
  <c r="AP239" i="43"/>
  <c r="D240" i="43" l="1"/>
  <c r="AI240" i="43"/>
  <c r="E241" i="43"/>
  <c r="I240" i="43"/>
  <c r="AO240" i="43" s="1"/>
  <c r="C241" i="43" l="1"/>
  <c r="AP240" i="43"/>
  <c r="D241" i="43" l="1"/>
  <c r="AI241" i="43"/>
  <c r="I241" i="43"/>
  <c r="AO241" i="43" s="1"/>
  <c r="E242" i="43"/>
  <c r="C242" i="43" l="1"/>
  <c r="AP241" i="43"/>
  <c r="D242" i="43" l="1"/>
  <c r="AI242" i="43"/>
  <c r="E243" i="43"/>
  <c r="S243" i="43" s="1"/>
  <c r="I242" i="43"/>
  <c r="AO242" i="43" s="1"/>
  <c r="C243" i="43" l="1"/>
  <c r="AF243" i="43"/>
  <c r="AP242" i="43"/>
  <c r="D243" i="43" l="1"/>
  <c r="AI243" i="43"/>
  <c r="E244" i="43"/>
  <c r="S244" i="43" s="1"/>
  <c r="I243" i="43"/>
  <c r="AO243" i="43" s="1"/>
  <c r="AP243" i="43" l="1"/>
  <c r="C244" i="43"/>
  <c r="AF244" i="43"/>
  <c r="D244" i="43" l="1"/>
  <c r="AI244" i="43"/>
  <c r="E245" i="43"/>
  <c r="I244" i="43"/>
  <c r="AO244" i="43" s="1"/>
  <c r="C245" i="43" l="1"/>
  <c r="AP244" i="43"/>
  <c r="D245" i="43" l="1"/>
  <c r="AI245" i="43"/>
  <c r="E246" i="43"/>
  <c r="I245" i="43"/>
  <c r="AO245" i="43" s="1"/>
  <c r="C246" i="43" l="1"/>
  <c r="AP245" i="43"/>
  <c r="D246" i="43" l="1"/>
  <c r="AI246" i="43"/>
  <c r="E247" i="43"/>
  <c r="S247" i="43" s="1"/>
  <c r="I246" i="43"/>
  <c r="AO246" i="43" s="1"/>
  <c r="C247" i="43" l="1"/>
  <c r="AP246" i="43"/>
  <c r="AF247" i="43"/>
  <c r="D247" i="43" l="1"/>
  <c r="AI247" i="43"/>
  <c r="E248" i="43"/>
  <c r="S248" i="43" s="1"/>
  <c r="I247" i="43"/>
  <c r="AO247" i="43" s="1"/>
  <c r="C248" i="43" l="1"/>
  <c r="AF248" i="43"/>
  <c r="AP247" i="43"/>
  <c r="D248" i="43" l="1"/>
  <c r="AI248" i="43"/>
  <c r="E249" i="43"/>
  <c r="S249" i="43" s="1"/>
  <c r="I248" i="43"/>
  <c r="AO248" i="43" s="1"/>
  <c r="C249" i="43" l="1"/>
  <c r="AF249" i="43"/>
  <c r="AP248" i="43"/>
  <c r="D249" i="43" l="1"/>
  <c r="AI249" i="43"/>
  <c r="I249" i="43"/>
  <c r="AO249" i="43" s="1"/>
  <c r="E250" i="43"/>
  <c r="S250" i="43" s="1"/>
  <c r="C250" i="43" l="1"/>
  <c r="AF250" i="43"/>
  <c r="AP249" i="43"/>
  <c r="D250" i="43" l="1"/>
  <c r="AI250" i="43"/>
  <c r="E251" i="43"/>
  <c r="I250" i="43"/>
  <c r="AO250" i="43" s="1"/>
  <c r="C251" i="43" l="1"/>
  <c r="AP250" i="43"/>
  <c r="D251" i="43" l="1"/>
  <c r="AI251" i="43"/>
  <c r="E252" i="43"/>
  <c r="I251" i="43"/>
  <c r="AO251" i="43" s="1"/>
  <c r="C252" i="43" l="1"/>
  <c r="AP251" i="43"/>
  <c r="D252" i="43" l="1"/>
  <c r="AI252" i="43"/>
  <c r="I252" i="43"/>
  <c r="AO252" i="43" s="1"/>
  <c r="E253" i="43"/>
  <c r="S253" i="43" s="1"/>
  <c r="C253" i="43" l="1"/>
  <c r="AF253" i="43"/>
  <c r="AP252" i="43"/>
  <c r="D253" i="43" l="1"/>
  <c r="AI253" i="43"/>
  <c r="E254" i="43"/>
  <c r="S254" i="43" s="1"/>
  <c r="I253" i="43"/>
  <c r="AO253" i="43" s="1"/>
  <c r="C254" i="43" l="1"/>
  <c r="AP253" i="43"/>
  <c r="AF254" i="43"/>
  <c r="D254" i="43" l="1"/>
  <c r="AI254" i="43"/>
  <c r="E255" i="43"/>
  <c r="I254" i="43"/>
  <c r="AO254" i="43" s="1"/>
  <c r="AP254" i="43" l="1"/>
  <c r="C255" i="43"/>
  <c r="D255" i="43" l="1"/>
  <c r="AI255" i="43"/>
  <c r="I255" i="43"/>
  <c r="AO255" i="43" s="1"/>
  <c r="E256" i="43"/>
  <c r="C256" i="43" l="1"/>
  <c r="AP255" i="43"/>
  <c r="D256" i="43" l="1"/>
  <c r="AI256" i="43"/>
  <c r="I256" i="43"/>
  <c r="AO256" i="43" s="1"/>
  <c r="E257" i="43"/>
  <c r="S257" i="43" s="1"/>
  <c r="C257" i="43" l="1"/>
  <c r="AF257" i="43"/>
  <c r="AP256" i="43"/>
  <c r="D257" i="43" l="1"/>
  <c r="AI257" i="43"/>
  <c r="I257" i="43"/>
  <c r="AO257" i="43" s="1"/>
  <c r="E258" i="43"/>
  <c r="S258" i="43" s="1"/>
  <c r="C258" i="43" l="1"/>
  <c r="AF258" i="43"/>
  <c r="AP257" i="43"/>
  <c r="D258" i="43" l="1"/>
  <c r="AI258" i="43"/>
  <c r="I258" i="43"/>
  <c r="AO258" i="43" s="1"/>
  <c r="E259" i="43"/>
  <c r="S259" i="43" s="1"/>
  <c r="C259" i="43" l="1"/>
  <c r="AF259" i="43"/>
  <c r="AP258" i="43"/>
  <c r="D259" i="43" l="1"/>
  <c r="AI259" i="43"/>
  <c r="E260" i="43"/>
  <c r="S260" i="43" s="1"/>
  <c r="I259" i="43"/>
  <c r="AO259" i="43" s="1"/>
  <c r="C260" i="43" l="1"/>
  <c r="AP259" i="43"/>
  <c r="AF260" i="43"/>
  <c r="D260" i="43" l="1"/>
  <c r="AI260" i="43"/>
  <c r="E261" i="43"/>
  <c r="I260" i="43"/>
  <c r="AO260" i="43" s="1"/>
  <c r="AP260" i="43" l="1"/>
  <c r="C261" i="43"/>
  <c r="D261" i="43" l="1"/>
  <c r="AI261" i="43"/>
  <c r="I261" i="43"/>
  <c r="AO261" i="43" s="1"/>
  <c r="E262" i="43"/>
  <c r="C262" i="43" l="1"/>
  <c r="AP261" i="43"/>
  <c r="D262" i="43" l="1"/>
  <c r="AI262" i="43"/>
  <c r="E263" i="43"/>
  <c r="I262" i="43"/>
  <c r="AO262" i="43" s="1"/>
  <c r="C263" i="43" l="1"/>
  <c r="AP262" i="43"/>
  <c r="D263" i="43" l="1"/>
  <c r="AI263" i="43"/>
  <c r="E264" i="43"/>
  <c r="S264" i="43" s="1"/>
  <c r="I263" i="43"/>
  <c r="AO263" i="43" s="1"/>
  <c r="C264" i="43" l="1"/>
  <c r="AF264" i="43"/>
  <c r="AP263" i="43"/>
  <c r="D264" i="43" l="1"/>
  <c r="AI264" i="43"/>
  <c r="E265" i="43"/>
  <c r="I264" i="43"/>
  <c r="AO264" i="43" s="1"/>
  <c r="C265" i="43" l="1"/>
  <c r="AP264" i="43"/>
  <c r="D265" i="43" l="1"/>
  <c r="AI265" i="43"/>
  <c r="I265" i="43"/>
  <c r="AO265" i="43" s="1"/>
  <c r="E266" i="43"/>
  <c r="C266" i="43" l="1"/>
  <c r="AP265" i="43"/>
  <c r="D266" i="43" l="1"/>
  <c r="AI266" i="43"/>
  <c r="E267" i="43"/>
  <c r="S267" i="43" s="1"/>
  <c r="I266" i="43"/>
  <c r="AO266" i="43" s="1"/>
  <c r="C267" i="43" l="1"/>
  <c r="AF267" i="43"/>
  <c r="AP266" i="43"/>
  <c r="D267" i="43" l="1"/>
  <c r="AI267" i="43"/>
  <c r="E268" i="43"/>
  <c r="S268" i="43" s="1"/>
  <c r="I267" i="43"/>
  <c r="AO267" i="43" s="1"/>
  <c r="C268" i="43" l="1"/>
  <c r="AP267" i="43"/>
  <c r="AF268" i="43"/>
  <c r="D268" i="43" l="1"/>
  <c r="AI268" i="43"/>
  <c r="I268" i="43"/>
  <c r="AO268" i="43" s="1"/>
  <c r="E269" i="43"/>
  <c r="S269" i="43" s="1"/>
  <c r="C269" i="43" l="1"/>
  <c r="AP268" i="43"/>
  <c r="AF269" i="43"/>
  <c r="D269" i="43" l="1"/>
  <c r="AI269" i="43"/>
  <c r="E270" i="43"/>
  <c r="S270" i="43" s="1"/>
  <c r="I269" i="43"/>
  <c r="AO269" i="43" s="1"/>
  <c r="C270" i="43" l="1"/>
  <c r="AF270" i="43"/>
  <c r="AP269" i="43"/>
  <c r="D270" i="43" l="1"/>
  <c r="AI270" i="43"/>
  <c r="I270" i="43"/>
  <c r="AO270" i="43" s="1"/>
  <c r="E271" i="43"/>
  <c r="C271" i="43" l="1"/>
  <c r="AP270" i="43"/>
  <c r="D271" i="43" l="1"/>
  <c r="AI271" i="43"/>
  <c r="I271" i="43"/>
  <c r="AO271" i="43" s="1"/>
  <c r="E272" i="43"/>
  <c r="C272" i="43" l="1"/>
  <c r="AP271" i="43"/>
  <c r="E273" i="43" l="1"/>
  <c r="C273" i="43" s="1"/>
  <c r="D272" i="43"/>
  <c r="AI272" i="43"/>
  <c r="I272" i="43"/>
  <c r="AO272" i="43" s="1"/>
  <c r="S273" i="43" l="1"/>
  <c r="AF273" i="43" s="1"/>
  <c r="AI273" i="43"/>
  <c r="D273" i="43"/>
  <c r="I273" i="43"/>
  <c r="AO273" i="43" s="1"/>
  <c r="E274" i="43"/>
  <c r="AP272" i="43"/>
  <c r="AP273" i="43" l="1"/>
  <c r="C274" i="43"/>
  <c r="AI274" i="43" l="1"/>
  <c r="D274" i="43"/>
  <c r="I274" i="43"/>
  <c r="AO274" i="43" s="1"/>
  <c r="E275" i="43"/>
  <c r="AP274" i="43" l="1"/>
  <c r="C275" i="43"/>
  <c r="AI275" i="43" l="1"/>
  <c r="D275" i="43"/>
  <c r="I275" i="43"/>
  <c r="AO275" i="43" s="1"/>
  <c r="E276" i="43"/>
  <c r="AP275" i="43" l="1"/>
  <c r="C276" i="43"/>
  <c r="AI276" i="43" l="1"/>
  <c r="D276" i="43"/>
  <c r="I276" i="43"/>
  <c r="AO276" i="43" s="1"/>
  <c r="E277" i="43"/>
  <c r="AP276" i="43" l="1"/>
  <c r="C277" i="43"/>
  <c r="S277" i="43"/>
  <c r="AF277" i="43" s="1"/>
  <c r="AI277" i="43" l="1"/>
  <c r="D277" i="43"/>
  <c r="I277" i="43"/>
  <c r="AO277" i="43" s="1"/>
  <c r="E278" i="43"/>
  <c r="AP277" i="43" l="1"/>
  <c r="C278" i="43"/>
  <c r="S278" i="43"/>
  <c r="AF278" i="43" s="1"/>
  <c r="AI278" i="43" l="1"/>
  <c r="D278" i="43"/>
  <c r="I278" i="43"/>
  <c r="AO278" i="43" s="1"/>
  <c r="E279" i="43"/>
  <c r="AP278" i="43" l="1"/>
  <c r="C279" i="43"/>
  <c r="S279" i="43"/>
  <c r="AF279" i="43" s="1"/>
  <c r="AI279" i="43" l="1"/>
  <c r="D279" i="43"/>
  <c r="I279" i="43"/>
  <c r="AO279" i="43" s="1"/>
  <c r="E280" i="43"/>
  <c r="AP279" i="43" l="1"/>
  <c r="C280" i="43"/>
  <c r="S280" i="43"/>
  <c r="AF280" i="43" s="1"/>
  <c r="AI280" i="43" l="1"/>
  <c r="D280" i="43"/>
  <c r="I280" i="43"/>
  <c r="AO280" i="43" s="1"/>
  <c r="E281" i="43"/>
  <c r="AP280" i="43" l="1"/>
  <c r="C281" i="43"/>
  <c r="AI281" i="43" l="1"/>
  <c r="D281" i="43"/>
  <c r="I281" i="43"/>
  <c r="AO281" i="43" s="1"/>
  <c r="E282" i="43"/>
  <c r="AP281" i="43" l="1"/>
  <c r="C282" i="43"/>
  <c r="AI282" i="43" l="1"/>
  <c r="D282" i="43"/>
  <c r="I282" i="43"/>
  <c r="AO282" i="43" s="1"/>
  <c r="E283" i="43"/>
  <c r="AP282" i="43" l="1"/>
  <c r="C283" i="43"/>
  <c r="S283" i="43"/>
  <c r="AF283" i="43" s="1"/>
  <c r="AI283" i="43" l="1"/>
  <c r="D283" i="43"/>
  <c r="I283" i="43"/>
  <c r="AO283" i="43" s="1"/>
  <c r="E284" i="43"/>
  <c r="AP283" i="43" l="1"/>
  <c r="C284" i="43"/>
  <c r="S284" i="43"/>
  <c r="AF284" i="43" s="1"/>
  <c r="AI284" i="43" l="1"/>
  <c r="D284" i="43"/>
  <c r="I284" i="43"/>
  <c r="AO284" i="43" s="1"/>
  <c r="E285" i="43"/>
  <c r="AP284" i="43" l="1"/>
  <c r="C285" i="43"/>
  <c r="AI285" i="43" l="1"/>
  <c r="D285" i="43"/>
  <c r="I285" i="43"/>
  <c r="AO285" i="43" s="1"/>
  <c r="E286" i="43"/>
  <c r="AP285" i="43" l="1"/>
  <c r="C286" i="43"/>
  <c r="AI286" i="43" l="1"/>
  <c r="D286" i="43"/>
  <c r="I286" i="43"/>
  <c r="AO286" i="43" s="1"/>
  <c r="E287" i="43"/>
  <c r="AP286" i="43" l="1"/>
  <c r="C287" i="43"/>
  <c r="S287" i="43"/>
  <c r="AF287" i="43" s="1"/>
  <c r="AI287" i="43" l="1"/>
  <c r="D287" i="43"/>
  <c r="I287" i="43"/>
  <c r="AO287" i="43" s="1"/>
  <c r="E288" i="43"/>
  <c r="AP287" i="43" l="1"/>
  <c r="C288" i="43"/>
  <c r="S288" i="43"/>
  <c r="AF288" i="43" s="1"/>
  <c r="AI288" i="43" l="1"/>
  <c r="D288" i="43"/>
  <c r="I288" i="43"/>
  <c r="AO288" i="43" s="1"/>
  <c r="E289" i="43"/>
  <c r="AP288" i="43" l="1"/>
  <c r="C289" i="43"/>
  <c r="S289" i="43"/>
  <c r="AF289" i="43" s="1"/>
  <c r="AI289" i="43" l="1"/>
  <c r="D289" i="43"/>
  <c r="I289" i="43"/>
  <c r="AO289" i="43" s="1"/>
  <c r="E290" i="43"/>
  <c r="AP289" i="43" l="1"/>
  <c r="C290" i="43"/>
  <c r="S290" i="43"/>
  <c r="AF290" i="43" s="1"/>
  <c r="AI290" i="43" l="1"/>
  <c r="D290" i="43"/>
  <c r="I290" i="43"/>
  <c r="AO290" i="43" s="1"/>
  <c r="E291" i="43"/>
  <c r="AP290" i="43" l="1"/>
  <c r="C291" i="43"/>
  <c r="AI291" i="43" l="1"/>
  <c r="D291" i="43"/>
  <c r="I291" i="43"/>
  <c r="AO291" i="43" s="1"/>
  <c r="E292" i="43"/>
  <c r="AP291" i="43" l="1"/>
  <c r="C292" i="43"/>
  <c r="E293" i="43" l="1"/>
  <c r="C293" i="43" s="1"/>
  <c r="AI292" i="43"/>
  <c r="D292" i="43"/>
  <c r="I292" i="43"/>
  <c r="AO292" i="43" s="1"/>
  <c r="AI293" i="43" l="1"/>
  <c r="S293" i="43"/>
  <c r="AF293" i="43" s="1"/>
  <c r="AP292" i="43"/>
  <c r="D293" i="43"/>
  <c r="I293" i="43"/>
  <c r="AO293" i="43" s="1"/>
  <c r="E294" i="43"/>
  <c r="AP293" i="43" l="1"/>
  <c r="C294" i="43"/>
  <c r="S294" i="43"/>
  <c r="AF294" i="43" s="1"/>
  <c r="AI294" i="43" l="1"/>
  <c r="D294" i="43"/>
  <c r="I294" i="43"/>
  <c r="AO294" i="43" s="1"/>
  <c r="E295" i="43"/>
  <c r="AP294" i="43" l="1"/>
  <c r="C295" i="43"/>
  <c r="AI295" i="43" l="1"/>
  <c r="D295" i="43"/>
  <c r="I295" i="43"/>
  <c r="AO295" i="43" s="1"/>
  <c r="E296" i="43"/>
  <c r="AP295" i="43" l="1"/>
  <c r="C296" i="43"/>
  <c r="AI296" i="43" l="1"/>
  <c r="D296" i="43"/>
  <c r="I296" i="43"/>
  <c r="AO296" i="43" s="1"/>
  <c r="E297" i="43"/>
  <c r="AP296" i="43" l="1"/>
  <c r="C297" i="43"/>
  <c r="S297" i="43"/>
  <c r="AF297" i="43" s="1"/>
  <c r="AI297" i="43" l="1"/>
  <c r="D297" i="43"/>
  <c r="I297" i="43"/>
  <c r="AO297" i="43" s="1"/>
  <c r="E298" i="43"/>
  <c r="AP297" i="43" l="1"/>
  <c r="C298" i="43"/>
  <c r="S298" i="43"/>
  <c r="AF298" i="43" s="1"/>
  <c r="AI298" i="43" l="1"/>
  <c r="D298" i="43"/>
  <c r="I298" i="43"/>
  <c r="AO298" i="43" s="1"/>
  <c r="E299" i="43"/>
  <c r="AP298" i="43" l="1"/>
  <c r="C299" i="43"/>
  <c r="S299" i="43"/>
  <c r="AF299" i="43" s="1"/>
  <c r="AI299" i="43" l="1"/>
  <c r="D299" i="43"/>
  <c r="I299" i="43"/>
  <c r="AO299" i="43" s="1"/>
  <c r="E300" i="43"/>
  <c r="AP299" i="43" l="1"/>
  <c r="C300" i="43"/>
  <c r="S300" i="43"/>
  <c r="AF300" i="43" s="1"/>
  <c r="AI300" i="43" l="1"/>
  <c r="D300" i="43"/>
  <c r="I300" i="43"/>
  <c r="AO300" i="43" s="1"/>
  <c r="E301" i="43"/>
  <c r="AP300" i="43" l="1"/>
  <c r="C301" i="43"/>
  <c r="AI301" i="43" l="1"/>
  <c r="D301" i="43"/>
  <c r="I301" i="43"/>
  <c r="AO301" i="43" s="1"/>
  <c r="E302" i="43"/>
  <c r="AP301" i="43" l="1"/>
  <c r="C302" i="43"/>
  <c r="AI302" i="43" l="1"/>
  <c r="D302" i="43"/>
  <c r="I302" i="43"/>
  <c r="AO302" i="43" s="1"/>
  <c r="E303" i="43"/>
  <c r="AP302" i="43" l="1"/>
  <c r="C303" i="43"/>
  <c r="S303" i="43"/>
  <c r="AF303" i="43" s="1"/>
  <c r="AI303" i="43" l="1"/>
  <c r="D303" i="43"/>
  <c r="I303" i="43"/>
  <c r="AO303" i="43" s="1"/>
  <c r="E304" i="43"/>
  <c r="AP303" i="43" l="1"/>
  <c r="C304" i="43"/>
  <c r="S304" i="43"/>
  <c r="AF304" i="43" s="1"/>
  <c r="AI304" i="43" l="1"/>
  <c r="D304" i="43"/>
  <c r="I304" i="43"/>
  <c r="AO304" i="43" s="1"/>
  <c r="E305" i="43"/>
  <c r="AP304" i="43" l="1"/>
  <c r="C305" i="43"/>
  <c r="AI305" i="43" l="1"/>
  <c r="D305" i="43"/>
  <c r="I305" i="43"/>
  <c r="AO305" i="43" s="1"/>
  <c r="E306" i="43"/>
  <c r="AP305" i="43" l="1"/>
  <c r="C306" i="43"/>
  <c r="AI306" i="43" l="1"/>
  <c r="D306" i="43"/>
  <c r="I306" i="43"/>
  <c r="AO306" i="43" s="1"/>
  <c r="E307" i="43"/>
  <c r="AP306" i="43" l="1"/>
  <c r="C307" i="43"/>
  <c r="AI307" i="43" l="1"/>
  <c r="D307" i="43"/>
  <c r="I307" i="43"/>
  <c r="AO307" i="43" s="1"/>
  <c r="E308" i="43"/>
  <c r="AP307" i="43" l="1"/>
  <c r="C308" i="43"/>
  <c r="S308" i="43"/>
  <c r="AF308" i="43" s="1"/>
  <c r="AI308" i="43" l="1"/>
  <c r="D308" i="43"/>
  <c r="I308" i="43"/>
  <c r="AO308" i="43" s="1"/>
  <c r="E309" i="43"/>
  <c r="AP308" i="43" l="1"/>
  <c r="C309" i="43"/>
  <c r="S309" i="43"/>
  <c r="AF309" i="43" s="1"/>
  <c r="AI309" i="43" l="1"/>
  <c r="D309" i="43"/>
  <c r="I309" i="43"/>
  <c r="AO309" i="43" s="1"/>
  <c r="E310" i="43"/>
  <c r="AP309" i="43" l="1"/>
  <c r="C310" i="43"/>
  <c r="S310" i="43"/>
  <c r="AF310" i="43" s="1"/>
  <c r="A5" i="33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104" i="33" s="1"/>
  <c r="A105" i="33" s="1"/>
  <c r="A106" i="33" s="1"/>
  <c r="A107" i="33" s="1"/>
  <c r="A108" i="33" s="1"/>
  <c r="A109" i="33" s="1"/>
  <c r="A110" i="33" s="1"/>
  <c r="A111" i="33" s="1"/>
  <c r="A112" i="33" s="1"/>
  <c r="A113" i="33" s="1"/>
  <c r="A114" i="33" s="1"/>
  <c r="A115" i="33" s="1"/>
  <c r="A116" i="33" s="1"/>
  <c r="A117" i="33" s="1"/>
  <c r="A118" i="33" s="1"/>
  <c r="A119" i="33" s="1"/>
  <c r="A120" i="33" s="1"/>
  <c r="A121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2" i="33" s="1"/>
  <c r="A133" i="33" s="1"/>
  <c r="A134" i="33" s="1"/>
  <c r="A135" i="33" s="1"/>
  <c r="A136" i="33" s="1"/>
  <c r="A137" i="33" s="1"/>
  <c r="A138" i="33" s="1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A150" i="33" s="1"/>
  <c r="A151" i="33" s="1"/>
  <c r="A152" i="33" s="1"/>
  <c r="A153" i="33" s="1"/>
  <c r="A154" i="33" s="1"/>
  <c r="A155" i="33" s="1"/>
  <c r="A156" i="33" s="1"/>
  <c r="A157" i="33" s="1"/>
  <c r="A158" i="33" s="1"/>
  <c r="A159" i="33" s="1"/>
  <c r="A160" i="33" s="1"/>
  <c r="A161" i="33" s="1"/>
  <c r="A162" i="33" s="1"/>
  <c r="A163" i="33" s="1"/>
  <c r="A164" i="33" s="1"/>
  <c r="A165" i="33" s="1"/>
  <c r="A166" i="33" s="1"/>
  <c r="A167" i="33" s="1"/>
  <c r="A168" i="33" s="1"/>
  <c r="A169" i="33" s="1"/>
  <c r="A170" i="33" s="1"/>
  <c r="A171" i="33" s="1"/>
  <c r="A172" i="33" s="1"/>
  <c r="A173" i="33" s="1"/>
  <c r="A174" i="33" s="1"/>
  <c r="A175" i="33" s="1"/>
  <c r="A176" i="33" s="1"/>
  <c r="A177" i="33" s="1"/>
  <c r="A178" i="33" s="1"/>
  <c r="A179" i="33" s="1"/>
  <c r="A180" i="33" s="1"/>
  <c r="A181" i="33" s="1"/>
  <c r="A182" i="33" s="1"/>
  <c r="A183" i="33" s="1"/>
  <c r="A184" i="33" s="1"/>
  <c r="A185" i="33" s="1"/>
  <c r="A186" i="33" s="1"/>
  <c r="A187" i="33" s="1"/>
  <c r="A188" i="33" s="1"/>
  <c r="A189" i="33" s="1"/>
  <c r="A190" i="33" s="1"/>
  <c r="A191" i="33" s="1"/>
  <c r="A192" i="33" s="1"/>
  <c r="A193" i="33" s="1"/>
  <c r="A194" i="33" s="1"/>
  <c r="A195" i="33" s="1"/>
  <c r="A196" i="33" s="1"/>
  <c r="A197" i="33" s="1"/>
  <c r="A198" i="33" s="1"/>
  <c r="A199" i="33" s="1"/>
  <c r="A200" i="33" s="1"/>
  <c r="A201" i="33" s="1"/>
  <c r="A202" i="33" s="1"/>
  <c r="A203" i="33" s="1"/>
  <c r="A204" i="33" s="1"/>
  <c r="A205" i="33" s="1"/>
  <c r="A206" i="33" s="1"/>
  <c r="A207" i="33" s="1"/>
  <c r="A208" i="33" s="1"/>
  <c r="A209" i="33" s="1"/>
  <c r="A210" i="33" s="1"/>
  <c r="A211" i="33" s="1"/>
  <c r="A212" i="33" s="1"/>
  <c r="A213" i="33" s="1"/>
  <c r="A214" i="33" s="1"/>
  <c r="A215" i="33" s="1"/>
  <c r="A216" i="33" s="1"/>
  <c r="A217" i="33" s="1"/>
  <c r="A218" i="33" s="1"/>
  <c r="A219" i="33" s="1"/>
  <c r="A220" i="33" s="1"/>
  <c r="A221" i="33" s="1"/>
  <c r="A222" i="33" s="1"/>
  <c r="A223" i="33" s="1"/>
  <c r="A224" i="33" s="1"/>
  <c r="A225" i="33" s="1"/>
  <c r="A226" i="33" s="1"/>
  <c r="A227" i="33" s="1"/>
  <c r="A228" i="33" s="1"/>
  <c r="A229" i="33" s="1"/>
  <c r="A230" i="33" s="1"/>
  <c r="A231" i="33" s="1"/>
  <c r="A232" i="33" s="1"/>
  <c r="A233" i="33" s="1"/>
  <c r="A234" i="33" s="1"/>
  <c r="A235" i="33" s="1"/>
  <c r="A236" i="33" s="1"/>
  <c r="A237" i="33" s="1"/>
  <c r="A238" i="33" s="1"/>
  <c r="A239" i="33" s="1"/>
  <c r="A240" i="33" s="1"/>
  <c r="A241" i="33" s="1"/>
  <c r="A242" i="33" s="1"/>
  <c r="A243" i="33" s="1"/>
  <c r="A244" i="33" s="1"/>
  <c r="A245" i="33" s="1"/>
  <c r="A246" i="33" s="1"/>
  <c r="A247" i="33" s="1"/>
  <c r="A248" i="33" s="1"/>
  <c r="A249" i="33" s="1"/>
  <c r="A250" i="33" s="1"/>
  <c r="A251" i="33" s="1"/>
  <c r="A252" i="33" s="1"/>
  <c r="A253" i="33" s="1"/>
  <c r="A254" i="33" s="1"/>
  <c r="A255" i="33" s="1"/>
  <c r="A256" i="33" s="1"/>
  <c r="A257" i="33" s="1"/>
  <c r="A258" i="33" s="1"/>
  <c r="A259" i="33" s="1"/>
  <c r="A260" i="33" s="1"/>
  <c r="A261" i="33" s="1"/>
  <c r="A262" i="33" s="1"/>
  <c r="A263" i="33" s="1"/>
  <c r="A264" i="33" s="1"/>
  <c r="A265" i="33" s="1"/>
  <c r="A266" i="33" s="1"/>
  <c r="A267" i="33" s="1"/>
  <c r="A268" i="33" s="1"/>
  <c r="A269" i="33" s="1"/>
  <c r="A270" i="33" s="1"/>
  <c r="A271" i="33" s="1"/>
  <c r="A272" i="33" s="1"/>
  <c r="A273" i="33" s="1"/>
  <c r="A274" i="33" s="1"/>
  <c r="A275" i="33" s="1"/>
  <c r="A276" i="33" s="1"/>
  <c r="A277" i="33" s="1"/>
  <c r="A278" i="33" s="1"/>
  <c r="A279" i="33" s="1"/>
  <c r="A280" i="33" s="1"/>
  <c r="A281" i="33" s="1"/>
  <c r="A282" i="33" s="1"/>
  <c r="A283" i="33" s="1"/>
  <c r="A284" i="33" s="1"/>
  <c r="A285" i="33" s="1"/>
  <c r="A286" i="33" s="1"/>
  <c r="A287" i="33" s="1"/>
  <c r="A288" i="33" s="1"/>
  <c r="A289" i="33" s="1"/>
  <c r="A290" i="33" s="1"/>
  <c r="A291" i="33" s="1"/>
  <c r="A292" i="33" s="1"/>
  <c r="A293" i="33" s="1"/>
  <c r="A294" i="33" s="1"/>
  <c r="A295" i="33" s="1"/>
  <c r="A296" i="33" s="1"/>
  <c r="A297" i="33" s="1"/>
  <c r="A298" i="33" s="1"/>
  <c r="A299" i="33" s="1"/>
  <c r="A300" i="33" s="1"/>
  <c r="A301" i="33" s="1"/>
  <c r="A302" i="33" s="1"/>
  <c r="A303" i="33" s="1"/>
  <c r="AI310" i="43" l="1"/>
  <c r="D310" i="43"/>
  <c r="I310" i="43"/>
  <c r="AO310" i="43" s="1"/>
  <c r="E311" i="43"/>
  <c r="AP310" i="43" l="1"/>
  <c r="C311" i="43"/>
  <c r="AI311" i="43" l="1"/>
  <c r="D311" i="43"/>
  <c r="I311" i="43"/>
  <c r="AO311" i="43" s="1"/>
  <c r="E312" i="43"/>
  <c r="D4" i="33"/>
  <c r="E4" i="33" s="1"/>
  <c r="E5" i="33"/>
  <c r="AP311" i="43" l="1"/>
  <c r="C312" i="43"/>
  <c r="E6" i="33"/>
  <c r="AI312" i="43" l="1"/>
  <c r="D312" i="43"/>
  <c r="I312" i="43"/>
  <c r="AO312" i="43" s="1"/>
  <c r="E313" i="43"/>
  <c r="B4" i="33"/>
  <c r="B5" i="33" s="1"/>
  <c r="B6" i="33" s="1"/>
  <c r="E7" i="33"/>
  <c r="AP312" i="43" l="1"/>
  <c r="C313" i="43"/>
  <c r="S313" i="43"/>
  <c r="AF313" i="43" s="1"/>
  <c r="B7" i="33"/>
  <c r="E8" i="33"/>
  <c r="AI313" i="43" l="1"/>
  <c r="D313" i="43"/>
  <c r="I313" i="43"/>
  <c r="AO313" i="43" s="1"/>
  <c r="E314" i="43"/>
  <c r="B8" i="33"/>
  <c r="E9" i="33"/>
  <c r="AP313" i="43" l="1"/>
  <c r="C314" i="43"/>
  <c r="S314" i="43"/>
  <c r="AF314" i="43" s="1"/>
  <c r="B9" i="33"/>
  <c r="E10" i="33"/>
  <c r="AI314" i="43" l="1"/>
  <c r="D314" i="43"/>
  <c r="I314" i="43"/>
  <c r="AO314" i="43" s="1"/>
  <c r="E315" i="43"/>
  <c r="B10" i="33"/>
  <c r="E11" i="33"/>
  <c r="AP314" i="43" l="1"/>
  <c r="C315" i="43"/>
  <c r="B11" i="33"/>
  <c r="E12" i="33"/>
  <c r="AI315" i="43" l="1"/>
  <c r="D315" i="43"/>
  <c r="I315" i="43"/>
  <c r="AO315" i="43" s="1"/>
  <c r="E316" i="43"/>
  <c r="B12" i="33"/>
  <c r="E13" i="33"/>
  <c r="AP315" i="43" l="1"/>
  <c r="C316" i="43"/>
  <c r="B13" i="33"/>
  <c r="E14" i="33"/>
  <c r="AI316" i="43" l="1"/>
  <c r="D316" i="43"/>
  <c r="I316" i="43"/>
  <c r="AO316" i="43" s="1"/>
  <c r="E317" i="43"/>
  <c r="B14" i="33"/>
  <c r="AP316" i="43" l="1"/>
  <c r="C317" i="43"/>
  <c r="S317" i="43"/>
  <c r="AF317" i="43" s="1"/>
  <c r="E16" i="33"/>
  <c r="AI317" i="43" l="1"/>
  <c r="D317" i="43"/>
  <c r="I317" i="43"/>
  <c r="AO317" i="43" s="1"/>
  <c r="E318" i="43"/>
  <c r="E17" i="33"/>
  <c r="AP317" i="43" l="1"/>
  <c r="C318" i="43"/>
  <c r="E18" i="33"/>
  <c r="AI318" i="43" l="1"/>
  <c r="D318" i="43"/>
  <c r="I318" i="43"/>
  <c r="AO318" i="43" s="1"/>
  <c r="E319" i="43"/>
  <c r="AP318" i="43" l="1"/>
  <c r="C319" i="43"/>
  <c r="S319" i="43"/>
  <c r="AF319" i="43" s="1"/>
  <c r="E20" i="33"/>
  <c r="AI319" i="43" l="1"/>
  <c r="D319" i="43"/>
  <c r="I319" i="43"/>
  <c r="AO319" i="43" s="1"/>
  <c r="E320" i="43"/>
  <c r="AP319" i="43" l="1"/>
  <c r="C320" i="43"/>
  <c r="S320" i="43"/>
  <c r="AF320" i="43" s="1"/>
  <c r="E22" i="33"/>
  <c r="AI320" i="43" l="1"/>
  <c r="D320" i="43"/>
  <c r="I320" i="43"/>
  <c r="AO320" i="43" s="1"/>
  <c r="E321" i="43"/>
  <c r="AP320" i="43" l="1"/>
  <c r="C321" i="43"/>
  <c r="AI321" i="43" l="1"/>
  <c r="D321" i="43"/>
  <c r="I321" i="43"/>
  <c r="AO321" i="43" s="1"/>
  <c r="E322" i="43"/>
  <c r="AP321" i="43" l="1"/>
  <c r="C322" i="43"/>
  <c r="E26" i="33"/>
  <c r="AI322" i="43" l="1"/>
  <c r="D322" i="43"/>
  <c r="I322" i="43"/>
  <c r="AO322" i="43" s="1"/>
  <c r="E323" i="43"/>
  <c r="E27" i="33"/>
  <c r="AP322" i="43" l="1"/>
  <c r="C323" i="43"/>
  <c r="S323" i="43"/>
  <c r="AF323" i="43" s="1"/>
  <c r="E28" i="33"/>
  <c r="AI323" i="43" l="1"/>
  <c r="D323" i="43"/>
  <c r="I323" i="43"/>
  <c r="AO323" i="43" s="1"/>
  <c r="E324" i="43"/>
  <c r="E29" i="33"/>
  <c r="AP323" i="43" l="1"/>
  <c r="C324" i="43"/>
  <c r="S324" i="43"/>
  <c r="AF324" i="43" s="1"/>
  <c r="E30" i="33"/>
  <c r="AI324" i="43" l="1"/>
  <c r="D324" i="43"/>
  <c r="I324" i="43"/>
  <c r="AO324" i="43" s="1"/>
  <c r="E325" i="43"/>
  <c r="AP324" i="43" l="1"/>
  <c r="C325" i="43"/>
  <c r="AI325" i="43" l="1"/>
  <c r="D325" i="43"/>
  <c r="I325" i="43"/>
  <c r="AO325" i="43" s="1"/>
  <c r="E326" i="43"/>
  <c r="AP325" i="43" l="1"/>
  <c r="C326" i="43"/>
  <c r="AI326" i="43" l="1"/>
  <c r="D326" i="43"/>
  <c r="I326" i="43"/>
  <c r="AO326" i="43" s="1"/>
  <c r="E327" i="43"/>
  <c r="AP326" i="43" l="1"/>
  <c r="C327" i="43"/>
  <c r="S327" i="43"/>
  <c r="AF327" i="43" s="1"/>
  <c r="AI327" i="43" l="1"/>
  <c r="D327" i="43"/>
  <c r="I327" i="43"/>
  <c r="AO327" i="43" s="1"/>
  <c r="E328" i="43"/>
  <c r="AP327" i="43" l="1"/>
  <c r="C328" i="43"/>
  <c r="S328" i="43"/>
  <c r="AF328" i="43" s="1"/>
  <c r="AI328" i="43" l="1"/>
  <c r="D328" i="43"/>
  <c r="I328" i="43"/>
  <c r="AO328" i="43" s="1"/>
  <c r="E329" i="43"/>
  <c r="AP328" i="43" l="1"/>
  <c r="C329" i="43"/>
  <c r="AI329" i="43" l="1"/>
  <c r="D329" i="43"/>
  <c r="I329" i="43"/>
  <c r="AO329" i="43" s="1"/>
  <c r="E330" i="43"/>
  <c r="AP329" i="43" l="1"/>
  <c r="C330" i="43"/>
  <c r="S330" i="43"/>
  <c r="AF330" i="43" s="1"/>
  <c r="AI330" i="43" l="1"/>
  <c r="D330" i="43"/>
  <c r="I330" i="43"/>
  <c r="AO330" i="43" s="1"/>
  <c r="E331" i="43"/>
  <c r="AP330" i="43" l="1"/>
  <c r="C331" i="43"/>
  <c r="AI331" i="43" l="1"/>
  <c r="D331" i="43"/>
  <c r="E332" i="43"/>
  <c r="I331" i="43"/>
  <c r="AO331" i="43" s="1"/>
  <c r="AP331" i="43" l="1"/>
  <c r="C332" i="43"/>
  <c r="Q8" i="43" l="1"/>
  <c r="Q12" i="43" s="1"/>
  <c r="Q13" i="43" s="1"/>
  <c r="F13" i="33" s="1"/>
  <c r="AI332" i="43"/>
  <c r="D332" i="43"/>
  <c r="I332" i="43"/>
  <c r="AO332" i="43" s="1"/>
  <c r="J23" i="43"/>
  <c r="J25" i="43"/>
  <c r="F11" i="33" l="1"/>
  <c r="F22" i="33"/>
  <c r="F4" i="33"/>
  <c r="G4" i="33" s="1"/>
  <c r="F20" i="33"/>
  <c r="F10" i="33"/>
  <c r="F5" i="33"/>
  <c r="F29" i="33"/>
  <c r="F17" i="33"/>
  <c r="F9" i="33"/>
  <c r="Q14" i="43"/>
  <c r="F28" i="33"/>
  <c r="F16" i="33"/>
  <c r="F8" i="33"/>
  <c r="F30" i="33"/>
  <c r="F27" i="33"/>
  <c r="F14" i="33"/>
  <c r="F7" i="33"/>
  <c r="F18" i="33"/>
  <c r="Q23" i="43"/>
  <c r="F26" i="33"/>
  <c r="F12" i="33"/>
  <c r="F6" i="33"/>
  <c r="AP332" i="43"/>
  <c r="M234" i="43"/>
  <c r="M185" i="43"/>
  <c r="M149" i="43"/>
  <c r="M115" i="43"/>
  <c r="M254" i="43"/>
  <c r="M80" i="43"/>
  <c r="M33" i="43"/>
  <c r="M263" i="43"/>
  <c r="M174" i="43"/>
  <c r="M156" i="43"/>
  <c r="M222" i="43"/>
  <c r="M135" i="43"/>
  <c r="M81" i="43"/>
  <c r="M208" i="43"/>
  <c r="M228" i="43"/>
  <c r="M147" i="43"/>
  <c r="M89" i="43"/>
  <c r="M117" i="43"/>
  <c r="M72" i="43"/>
  <c r="M56" i="43"/>
  <c r="M229" i="43"/>
  <c r="M251" i="43"/>
  <c r="M160" i="43"/>
  <c r="M126" i="43"/>
  <c r="M238" i="43"/>
  <c r="M68" i="43"/>
  <c r="M66" i="43"/>
  <c r="M202" i="43"/>
  <c r="M153" i="43"/>
  <c r="M180" i="43"/>
  <c r="M83" i="43"/>
  <c r="M167" i="43"/>
  <c r="M41" i="43"/>
  <c r="M232" i="43"/>
  <c r="M252" i="43"/>
  <c r="M171" i="43"/>
  <c r="M113" i="43"/>
  <c r="M217" i="43"/>
  <c r="M111" i="43"/>
  <c r="M78" i="43"/>
  <c r="M277" i="43"/>
  <c r="M283" i="43"/>
  <c r="M289" i="43"/>
  <c r="M206" i="43"/>
  <c r="M55" i="43"/>
  <c r="M278" i="43"/>
  <c r="M290" i="43"/>
  <c r="M107" i="43"/>
  <c r="M104" i="43"/>
  <c r="M139" i="43"/>
  <c r="M250" i="43"/>
  <c r="M82" i="43"/>
  <c r="M178" i="43"/>
  <c r="M282" i="43"/>
  <c r="M271" i="43"/>
  <c r="M182" i="43"/>
  <c r="M164" i="43"/>
  <c r="M241" i="43"/>
  <c r="M151" i="43"/>
  <c r="M214" i="43"/>
  <c r="M264" i="43"/>
  <c r="M215" i="43"/>
  <c r="M193" i="43"/>
  <c r="M162" i="43"/>
  <c r="M112" i="43"/>
  <c r="M84" i="43"/>
  <c r="M61" i="43"/>
  <c r="M237" i="43"/>
  <c r="M259" i="43"/>
  <c r="M168" i="43"/>
  <c r="M133" i="43"/>
  <c r="M257" i="43"/>
  <c r="M233" i="43"/>
  <c r="M73" i="43"/>
  <c r="M258" i="43"/>
  <c r="M203" i="43"/>
  <c r="M173" i="43"/>
  <c r="M246" i="43"/>
  <c r="M90" i="43"/>
  <c r="M45" i="43"/>
  <c r="M273" i="43"/>
  <c r="M239" i="43"/>
  <c r="M150" i="43"/>
  <c r="M186" i="43"/>
  <c r="M131" i="43"/>
  <c r="M108" i="43"/>
  <c r="M54" i="43"/>
  <c r="M261" i="43"/>
  <c r="M204" i="43"/>
  <c r="M190" i="43"/>
  <c r="M93" i="43"/>
  <c r="M86" i="43"/>
  <c r="M284" i="43"/>
  <c r="M102" i="43"/>
  <c r="M207" i="43"/>
  <c r="M67" i="43"/>
  <c r="M109" i="43"/>
  <c r="M165" i="43"/>
  <c r="M231" i="43"/>
  <c r="M46" i="43"/>
  <c r="M272" i="43"/>
  <c r="M223" i="43"/>
  <c r="M134" i="43"/>
  <c r="M170" i="43"/>
  <c r="M120" i="43"/>
  <c r="M92" i="43"/>
  <c r="M38" i="43"/>
  <c r="M216" i="43"/>
  <c r="M236" i="43"/>
  <c r="M155" i="43"/>
  <c r="M97" i="43"/>
  <c r="M125" i="43"/>
  <c r="M95" i="43"/>
  <c r="M64" i="43"/>
  <c r="M266" i="43"/>
  <c r="M211" i="43"/>
  <c r="M181" i="43"/>
  <c r="M265" i="43"/>
  <c r="M98" i="43"/>
  <c r="M35" i="43"/>
  <c r="M39" i="43"/>
  <c r="M210" i="43"/>
  <c r="M161" i="43"/>
  <c r="M188" i="43"/>
  <c r="M91" i="43"/>
  <c r="M175" i="43"/>
  <c r="M49" i="43"/>
  <c r="M240" i="43"/>
  <c r="M260" i="43"/>
  <c r="M179" i="43"/>
  <c r="M121" i="43"/>
  <c r="M262" i="43"/>
  <c r="M119" i="43"/>
  <c r="M51" i="43"/>
  <c r="M213" i="43"/>
  <c r="M235" i="43"/>
  <c r="M144" i="43"/>
  <c r="M110" i="43"/>
  <c r="M122" i="43"/>
  <c r="M52" i="43"/>
  <c r="M50" i="43"/>
  <c r="M279" i="43"/>
  <c r="M285" i="43"/>
  <c r="M291" i="43"/>
  <c r="M227" i="43"/>
  <c r="M44" i="43"/>
  <c r="M177" i="43"/>
  <c r="M65" i="43"/>
  <c r="M154" i="43"/>
  <c r="M220" i="43"/>
  <c r="M48" i="43"/>
  <c r="M137" i="43"/>
  <c r="M128" i="43"/>
  <c r="M288" i="43"/>
  <c r="M293" i="43"/>
  <c r="M224" i="43"/>
  <c r="M244" i="43"/>
  <c r="M163" i="43"/>
  <c r="M105" i="43"/>
  <c r="M138" i="43"/>
  <c r="M103" i="43"/>
  <c r="M143" i="43"/>
  <c r="M245" i="43"/>
  <c r="M267" i="43"/>
  <c r="M176" i="43"/>
  <c r="M140" i="43"/>
  <c r="M77" i="43"/>
  <c r="M37" i="43"/>
  <c r="M79" i="43"/>
  <c r="M218" i="43"/>
  <c r="M169" i="43"/>
  <c r="M198" i="43"/>
  <c r="M99" i="43"/>
  <c r="M183" i="43"/>
  <c r="M57" i="43"/>
  <c r="M69" i="43"/>
  <c r="M247" i="43"/>
  <c r="M158" i="43"/>
  <c r="M230" i="43"/>
  <c r="M132" i="43"/>
  <c r="M116" i="43"/>
  <c r="M62" i="43"/>
  <c r="M269" i="43"/>
  <c r="M212" i="43"/>
  <c r="M191" i="43"/>
  <c r="M225" i="43"/>
  <c r="M101" i="43"/>
  <c r="M63" i="43"/>
  <c r="M40" i="43"/>
  <c r="M242" i="43"/>
  <c r="M199" i="43"/>
  <c r="M157" i="43"/>
  <c r="M123" i="43"/>
  <c r="M74" i="43"/>
  <c r="M88" i="43"/>
  <c r="M274" i="43"/>
  <c r="M280" i="43"/>
  <c r="M286" i="43"/>
  <c r="M292" i="43"/>
  <c r="M205" i="43"/>
  <c r="M114" i="43"/>
  <c r="M226" i="43"/>
  <c r="M209" i="43"/>
  <c r="M192" i="43"/>
  <c r="M200" i="43"/>
  <c r="M71" i="43"/>
  <c r="M201" i="43"/>
  <c r="M142" i="43"/>
  <c r="M276" i="43"/>
  <c r="M253" i="43"/>
  <c r="M196" i="43"/>
  <c r="M184" i="43"/>
  <c r="M148" i="43"/>
  <c r="M85" i="43"/>
  <c r="M47" i="43"/>
  <c r="M87" i="43"/>
  <c r="M197" i="43"/>
  <c r="M219" i="43"/>
  <c r="M189" i="43"/>
  <c r="M94" i="43"/>
  <c r="M106" i="43"/>
  <c r="M36" i="43"/>
  <c r="M34" i="43"/>
  <c r="M255" i="43"/>
  <c r="M166" i="43"/>
  <c r="M249" i="43"/>
  <c r="M146" i="43"/>
  <c r="M124" i="43"/>
  <c r="M70" i="43"/>
  <c r="M248" i="43"/>
  <c r="M268" i="43"/>
  <c r="M187" i="43"/>
  <c r="M129" i="43"/>
  <c r="M96" i="43"/>
  <c r="M127" i="43"/>
  <c r="M59" i="43"/>
  <c r="M221" i="43"/>
  <c r="M243" i="43"/>
  <c r="M152" i="43"/>
  <c r="M118" i="43"/>
  <c r="M130" i="43"/>
  <c r="M60" i="43"/>
  <c r="M58" i="43"/>
  <c r="M194" i="43"/>
  <c r="M145" i="43"/>
  <c r="M172" i="43"/>
  <c r="M75" i="43"/>
  <c r="M159" i="43"/>
  <c r="M43" i="43"/>
  <c r="M275" i="43"/>
  <c r="M281" i="43"/>
  <c r="M287" i="43"/>
  <c r="M136" i="43"/>
  <c r="M42" i="43"/>
  <c r="M141" i="43"/>
  <c r="M256" i="43"/>
  <c r="M76" i="43"/>
  <c r="M270" i="43"/>
  <c r="M195" i="43"/>
  <c r="M53" i="43"/>
  <c r="M100" i="43"/>
  <c r="M294" i="43"/>
  <c r="M295" i="43"/>
  <c r="M296" i="43"/>
  <c r="M297" i="43"/>
  <c r="M298" i="43"/>
  <c r="M299" i="43"/>
  <c r="M300" i="43"/>
  <c r="M301" i="43"/>
  <c r="M302" i="43"/>
  <c r="M303" i="43"/>
  <c r="M304" i="43"/>
  <c r="M305" i="43"/>
  <c r="M306" i="43"/>
  <c r="M307" i="43"/>
  <c r="M308" i="43"/>
  <c r="M309" i="43"/>
  <c r="M310" i="43"/>
  <c r="M311" i="43"/>
  <c r="M312" i="43"/>
  <c r="M313" i="43"/>
  <c r="M314" i="43"/>
  <c r="M315" i="43"/>
  <c r="M316" i="43"/>
  <c r="M317" i="43"/>
  <c r="M318" i="43"/>
  <c r="M319" i="43"/>
  <c r="M320" i="43"/>
  <c r="M321" i="43"/>
  <c r="M322" i="43"/>
  <c r="M323" i="43"/>
  <c r="M324" i="43"/>
  <c r="M325" i="43"/>
  <c r="M326" i="43"/>
  <c r="M327" i="43"/>
  <c r="M328" i="43"/>
  <c r="M329" i="43"/>
  <c r="M330" i="43"/>
  <c r="M331" i="43"/>
  <c r="M332" i="43"/>
  <c r="G5" i="33" l="1"/>
  <c r="G6" i="33" s="1"/>
  <c r="G7" i="33" s="1"/>
  <c r="G8" i="33" s="1"/>
  <c r="G9" i="33" s="1"/>
  <c r="G10" i="33" s="1"/>
  <c r="G11" i="33" s="1"/>
  <c r="G12" i="33" s="1"/>
  <c r="G13" i="33" s="1"/>
  <c r="G14" i="33" s="1"/>
  <c r="M334" i="43"/>
  <c r="E150" i="33" l="1"/>
  <c r="F150" i="33" l="1"/>
  <c r="E157" i="33" l="1"/>
  <c r="F157" i="33" l="1"/>
  <c r="E160" i="33" l="1"/>
  <c r="F160" i="33" l="1"/>
  <c r="E164" i="33" l="1"/>
  <c r="F164" i="33" l="1"/>
  <c r="E170" i="33" l="1"/>
  <c r="F170" i="33" l="1"/>
  <c r="E171" i="33" l="1"/>
  <c r="F171" i="33" l="1"/>
  <c r="E174" i="33" l="1"/>
  <c r="F174" i="33" l="1"/>
  <c r="E198" i="33" l="1"/>
  <c r="F198" i="33" l="1"/>
  <c r="E203" i="33" l="1"/>
  <c r="F203" i="33" l="1"/>
  <c r="E204" i="33" l="1"/>
  <c r="F204" i="33" l="1"/>
  <c r="E209" i="33" l="1"/>
  <c r="F209" i="33" l="1"/>
  <c r="E211" i="33" l="1"/>
  <c r="F211" i="33" l="1"/>
  <c r="E213" i="33" l="1"/>
  <c r="F213" i="33" l="1"/>
  <c r="E214" i="33" l="1"/>
  <c r="F214" i="33" l="1"/>
  <c r="E217" i="33" l="1"/>
  <c r="F217" i="33" l="1"/>
  <c r="E225" i="33" l="1"/>
  <c r="F225" i="33" l="1"/>
  <c r="E229" i="33" l="1"/>
  <c r="F229" i="33" l="1"/>
  <c r="E245" i="33" l="1"/>
  <c r="F245" i="33" s="1"/>
  <c r="E246" i="33" l="1"/>
  <c r="F246" i="33" s="1"/>
  <c r="E247" i="33" l="1"/>
  <c r="F247" i="33" s="1"/>
  <c r="E249" i="33" l="1"/>
  <c r="F249" i="33" s="1"/>
  <c r="E253" i="33" l="1"/>
  <c r="F253" i="33" s="1"/>
  <c r="E254" i="33" l="1"/>
  <c r="F254" i="33" s="1"/>
  <c r="E260" i="33" l="1"/>
  <c r="F260" i="33" s="1"/>
  <c r="E283" i="33" l="1"/>
  <c r="F283" i="33" s="1"/>
  <c r="E296" i="33" l="1"/>
  <c r="F296" i="33" s="1"/>
  <c r="E100" i="33" l="1"/>
  <c r="F100" i="33" l="1"/>
  <c r="E138" i="33"/>
  <c r="E80" i="33"/>
  <c r="E122" i="33"/>
  <c r="E70" i="33"/>
  <c r="E79" i="33"/>
  <c r="E141" i="33"/>
  <c r="E52" i="33"/>
  <c r="E93" i="33"/>
  <c r="E98" i="33"/>
  <c r="E41" i="33"/>
  <c r="F41" i="33" s="1"/>
  <c r="E89" i="33"/>
  <c r="E59" i="33"/>
  <c r="E44" i="33"/>
  <c r="E132" i="33"/>
  <c r="E48" i="33"/>
  <c r="E73" i="33"/>
  <c r="E63" i="33"/>
  <c r="E85" i="33"/>
  <c r="E146" i="33"/>
  <c r="E124" i="33"/>
  <c r="E149" i="33"/>
  <c r="E116" i="33"/>
  <c r="E82" i="33"/>
  <c r="E134" i="33"/>
  <c r="F134" i="33" s="1"/>
  <c r="E102" i="33"/>
  <c r="E107" i="33"/>
  <c r="E133" i="33"/>
  <c r="E62" i="33"/>
  <c r="E68" i="33"/>
  <c r="E92" i="33"/>
  <c r="E142" i="33"/>
  <c r="E35" i="33"/>
  <c r="E78" i="33"/>
  <c r="E81" i="33"/>
  <c r="E33" i="33"/>
  <c r="E111" i="33"/>
  <c r="E117" i="33"/>
  <c r="E130" i="33"/>
  <c r="E144" i="33"/>
  <c r="F144" i="33" s="1"/>
  <c r="E121" i="33"/>
  <c r="E54" i="33"/>
  <c r="E55" i="33"/>
  <c r="E125" i="33"/>
  <c r="E104" i="33"/>
  <c r="E34" i="33"/>
  <c r="E38" i="33"/>
  <c r="E139" i="33"/>
  <c r="E61" i="33"/>
  <c r="E87" i="33"/>
  <c r="F87" i="33" s="1"/>
  <c r="E113" i="33"/>
  <c r="E120" i="33"/>
  <c r="E53" i="33"/>
  <c r="E96" i="33"/>
  <c r="E114" i="33"/>
  <c r="E49" i="33"/>
  <c r="F49" i="33" s="1"/>
  <c r="E65" i="33"/>
  <c r="E43" i="33"/>
  <c r="E137" i="33"/>
  <c r="E47" i="33"/>
  <c r="E76" i="33"/>
  <c r="E118" i="33"/>
  <c r="E58" i="33"/>
  <c r="E60" i="33"/>
  <c r="E71" i="33"/>
  <c r="E56" i="33"/>
  <c r="E90" i="33"/>
  <c r="E45" i="33"/>
  <c r="E145" i="33"/>
  <c r="E126" i="33"/>
  <c r="E32" i="33"/>
  <c r="E136" i="33"/>
  <c r="E115" i="33"/>
  <c r="E19" i="33"/>
  <c r="F19" i="33" s="1"/>
  <c r="E37" i="33"/>
  <c r="E105" i="33"/>
  <c r="E77" i="33"/>
  <c r="E127" i="33"/>
  <c r="E86" i="33"/>
  <c r="E31" i="33"/>
  <c r="E40" i="33"/>
  <c r="E69" i="33"/>
  <c r="E83" i="33"/>
  <c r="E119" i="33"/>
  <c r="E84" i="33"/>
  <c r="E99" i="33"/>
  <c r="E106" i="33"/>
  <c r="E112" i="33"/>
  <c r="E123" i="33"/>
  <c r="E75" i="33"/>
  <c r="E39" i="33"/>
  <c r="E24" i="33"/>
  <c r="E72" i="33"/>
  <c r="E101" i="33"/>
  <c r="E64" i="33"/>
  <c r="E23" i="33"/>
  <c r="E51" i="33"/>
  <c r="E57" i="33"/>
  <c r="E103" i="33"/>
  <c r="E108" i="33"/>
  <c r="E42" i="33"/>
  <c r="E109" i="33"/>
  <c r="E135" i="33"/>
  <c r="E131" i="33"/>
  <c r="E97" i="33"/>
  <c r="E147" i="33"/>
  <c r="E91" i="33"/>
  <c r="E94" i="33"/>
  <c r="E66" i="33"/>
  <c r="E128" i="33"/>
  <c r="E95" i="33"/>
  <c r="E46" i="33"/>
  <c r="F46" i="33" s="1"/>
  <c r="E88" i="33"/>
  <c r="E21" i="33"/>
  <c r="E143" i="33"/>
  <c r="E110" i="33"/>
  <c r="E140" i="33"/>
  <c r="E148" i="33"/>
  <c r="E74" i="33"/>
  <c r="E36" i="33"/>
  <c r="E129" i="33"/>
  <c r="E25" i="33"/>
  <c r="F25" i="33" s="1"/>
  <c r="E67" i="33"/>
  <c r="E50" i="33"/>
  <c r="E15" i="33"/>
  <c r="F42" i="33" l="1"/>
  <c r="F66" i="33"/>
  <c r="F72" i="33"/>
  <c r="F110" i="33"/>
  <c r="F94" i="33"/>
  <c r="F50" i="33"/>
  <c r="F147" i="33"/>
  <c r="F21" i="33"/>
  <c r="F84" i="33"/>
  <c r="F51" i="33"/>
  <c r="B15" i="33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B61" i="33" s="1"/>
  <c r="B62" i="33" s="1"/>
  <c r="B63" i="33" s="1"/>
  <c r="B64" i="33" s="1"/>
  <c r="B65" i="33" s="1"/>
  <c r="B66" i="33" s="1"/>
  <c r="B67" i="33" s="1"/>
  <c r="B68" i="33" s="1"/>
  <c r="B69" i="33" s="1"/>
  <c r="B70" i="33" s="1"/>
  <c r="B71" i="33" s="1"/>
  <c r="B72" i="33" s="1"/>
  <c r="B73" i="33" s="1"/>
  <c r="B74" i="33" s="1"/>
  <c r="B75" i="33" s="1"/>
  <c r="B76" i="33" s="1"/>
  <c r="B77" i="33" s="1"/>
  <c r="B78" i="33" s="1"/>
  <c r="B79" i="33" s="1"/>
  <c r="B80" i="33" s="1"/>
  <c r="B81" i="33" s="1"/>
  <c r="B82" i="33" s="1"/>
  <c r="B83" i="33" s="1"/>
  <c r="B84" i="33" s="1"/>
  <c r="B85" i="33" s="1"/>
  <c r="B86" i="33" s="1"/>
  <c r="B87" i="33" s="1"/>
  <c r="B88" i="33" s="1"/>
  <c r="B89" i="33" s="1"/>
  <c r="B90" i="33" s="1"/>
  <c r="B91" i="33" s="1"/>
  <c r="B92" i="33" s="1"/>
  <c r="B93" i="33" s="1"/>
  <c r="B94" i="33" s="1"/>
  <c r="B95" i="33" s="1"/>
  <c r="B96" i="33" s="1"/>
  <c r="B97" i="33" s="1"/>
  <c r="B98" i="33" s="1"/>
  <c r="B99" i="33" s="1"/>
  <c r="B100" i="33" s="1"/>
  <c r="B101" i="33" s="1"/>
  <c r="B102" i="33" s="1"/>
  <c r="B103" i="33" s="1"/>
  <c r="B104" i="33" s="1"/>
  <c r="B105" i="33" s="1"/>
  <c r="B106" i="33" s="1"/>
  <c r="B107" i="33" s="1"/>
  <c r="B108" i="33" s="1"/>
  <c r="B109" i="33" s="1"/>
  <c r="B110" i="33" s="1"/>
  <c r="B111" i="33" s="1"/>
  <c r="B112" i="33" s="1"/>
  <c r="B113" i="33" s="1"/>
  <c r="B114" i="33" s="1"/>
  <c r="B115" i="33" s="1"/>
  <c r="B116" i="33" s="1"/>
  <c r="B117" i="33" s="1"/>
  <c r="B118" i="33" s="1"/>
  <c r="B119" i="33" s="1"/>
  <c r="B120" i="33" s="1"/>
  <c r="B121" i="33" s="1"/>
  <c r="B122" i="33" s="1"/>
  <c r="B123" i="33" s="1"/>
  <c r="B124" i="33" s="1"/>
  <c r="B125" i="33" s="1"/>
  <c r="B126" i="33" s="1"/>
  <c r="B127" i="33" s="1"/>
  <c r="B128" i="33" s="1"/>
  <c r="B129" i="33" s="1"/>
  <c r="B130" i="33" s="1"/>
  <c r="B131" i="33" s="1"/>
  <c r="B132" i="33" s="1"/>
  <c r="B133" i="33" s="1"/>
  <c r="B134" i="33" s="1"/>
  <c r="B135" i="33" s="1"/>
  <c r="B136" i="33" s="1"/>
  <c r="B137" i="33" s="1"/>
  <c r="B138" i="33" s="1"/>
  <c r="B139" i="33" s="1"/>
  <c r="B140" i="33" s="1"/>
  <c r="B141" i="33" s="1"/>
  <c r="B142" i="33" s="1"/>
  <c r="B143" i="33" s="1"/>
  <c r="B144" i="33" s="1"/>
  <c r="B145" i="33" s="1"/>
  <c r="B146" i="33" s="1"/>
  <c r="B147" i="33" s="1"/>
  <c r="B148" i="33" s="1"/>
  <c r="B149" i="33" s="1"/>
  <c r="B150" i="33" s="1"/>
  <c r="F15" i="33"/>
  <c r="G15" i="33" s="1"/>
  <c r="G16" i="33" s="1"/>
  <c r="G17" i="33" s="1"/>
  <c r="G18" i="33" s="1"/>
  <c r="G19" i="33" s="1"/>
  <c r="G20" i="33" s="1"/>
  <c r="F95" i="33"/>
  <c r="F135" i="33"/>
  <c r="F67" i="33"/>
  <c r="F109" i="33"/>
  <c r="F83" i="33"/>
  <c r="F129" i="33"/>
  <c r="F148" i="33"/>
  <c r="F88" i="33"/>
  <c r="F97" i="33"/>
  <c r="F57" i="33"/>
  <c r="F38" i="33"/>
  <c r="F142" i="33"/>
  <c r="F63" i="33"/>
  <c r="F91" i="33"/>
  <c r="F108" i="33"/>
  <c r="F71" i="33"/>
  <c r="F92" i="33"/>
  <c r="F82" i="33"/>
  <c r="F73" i="33"/>
  <c r="F79" i="33"/>
  <c r="F36" i="33"/>
  <c r="F112" i="33"/>
  <c r="F40" i="33"/>
  <c r="F127" i="33"/>
  <c r="F77" i="33"/>
  <c r="F105" i="33"/>
  <c r="F115" i="33"/>
  <c r="F136" i="33"/>
  <c r="F60" i="33"/>
  <c r="F119" i="33"/>
  <c r="F47" i="33"/>
  <c r="F43" i="33"/>
  <c r="F34" i="33"/>
  <c r="F121" i="33"/>
  <c r="F33" i="33"/>
  <c r="F68" i="33"/>
  <c r="F48" i="33"/>
  <c r="F143" i="33"/>
  <c r="F128" i="33"/>
  <c r="F103" i="33"/>
  <c r="F99" i="33"/>
  <c r="F32" i="33"/>
  <c r="F45" i="33"/>
  <c r="F101" i="33"/>
  <c r="F96" i="33"/>
  <c r="F62" i="33"/>
  <c r="F132" i="33"/>
  <c r="F122" i="33"/>
  <c r="F140" i="33"/>
  <c r="F31" i="33"/>
  <c r="F90" i="33"/>
  <c r="F133" i="33"/>
  <c r="F149" i="33"/>
  <c r="F44" i="33"/>
  <c r="F131" i="33"/>
  <c r="F39" i="33"/>
  <c r="F123" i="33"/>
  <c r="F106" i="33"/>
  <c r="F126" i="33"/>
  <c r="F56" i="33"/>
  <c r="F137" i="33"/>
  <c r="F65" i="33"/>
  <c r="F53" i="33"/>
  <c r="F61" i="33"/>
  <c r="F107" i="33"/>
  <c r="F124" i="33"/>
  <c r="F93" i="33"/>
  <c r="F74" i="33"/>
  <c r="F145" i="33"/>
  <c r="F114" i="33"/>
  <c r="F120" i="33"/>
  <c r="F139" i="33"/>
  <c r="F125" i="33"/>
  <c r="F102" i="33"/>
  <c r="F146" i="33"/>
  <c r="F23" i="33"/>
  <c r="F64" i="33"/>
  <c r="F24" i="33"/>
  <c r="F75" i="33"/>
  <c r="F69" i="33"/>
  <c r="F86" i="33"/>
  <c r="F37" i="33"/>
  <c r="F58" i="33"/>
  <c r="F76" i="33"/>
  <c r="F55" i="33"/>
  <c r="F117" i="33"/>
  <c r="F85" i="33"/>
  <c r="F59" i="33"/>
  <c r="F89" i="33"/>
  <c r="F35" i="33"/>
  <c r="F113" i="33"/>
  <c r="F104" i="33"/>
  <c r="F54" i="33"/>
  <c r="F116" i="33"/>
  <c r="F130" i="33"/>
  <c r="F138" i="33"/>
  <c r="F81" i="33"/>
  <c r="F78" i="33"/>
  <c r="F111" i="33"/>
  <c r="F98" i="33"/>
  <c r="F80" i="33"/>
  <c r="F118" i="33"/>
  <c r="F141" i="33"/>
  <c r="F70" i="33"/>
  <c r="F52" i="33"/>
  <c r="G21" i="33" l="1"/>
  <c r="G22" i="33" s="1"/>
  <c r="G23" i="33" s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G37" i="33" s="1"/>
  <c r="G38" i="33" s="1"/>
  <c r="G39" i="33" s="1"/>
  <c r="G40" i="33" s="1"/>
  <c r="G41" i="33" s="1"/>
  <c r="G42" i="33" s="1"/>
  <c r="G43" i="33" s="1"/>
  <c r="G44" i="33" s="1"/>
  <c r="G45" i="33" s="1"/>
  <c r="G46" i="33" s="1"/>
  <c r="G47" i="33" s="1"/>
  <c r="G48" i="33" s="1"/>
  <c r="G49" i="33" s="1"/>
  <c r="G50" i="33" s="1"/>
  <c r="G51" i="33" s="1"/>
  <c r="G52" i="33" s="1"/>
  <c r="G53" i="33" s="1"/>
  <c r="G54" i="33" s="1"/>
  <c r="G55" i="33" s="1"/>
  <c r="G56" i="33" s="1"/>
  <c r="G57" i="33" s="1"/>
  <c r="G58" i="33" s="1"/>
  <c r="G59" i="33" s="1"/>
  <c r="G60" i="33" s="1"/>
  <c r="G61" i="33" s="1"/>
  <c r="G62" i="33" s="1"/>
  <c r="G63" i="33" s="1"/>
  <c r="G64" i="33" s="1"/>
  <c r="G65" i="33" s="1"/>
  <c r="G66" i="33" s="1"/>
  <c r="G67" i="33" s="1"/>
  <c r="G68" i="33" s="1"/>
  <c r="G69" i="33" s="1"/>
  <c r="G70" i="33" s="1"/>
  <c r="G71" i="33" s="1"/>
  <c r="G72" i="33" s="1"/>
  <c r="G73" i="33" s="1"/>
  <c r="G74" i="33" s="1"/>
  <c r="G75" i="33" s="1"/>
  <c r="G76" i="33" s="1"/>
  <c r="G77" i="33" s="1"/>
  <c r="G78" i="33" s="1"/>
  <c r="G79" i="33" s="1"/>
  <c r="G80" i="33" s="1"/>
  <c r="G81" i="33" s="1"/>
  <c r="G82" i="33" s="1"/>
  <c r="G83" i="33" s="1"/>
  <c r="G84" i="33" s="1"/>
  <c r="G85" i="33" s="1"/>
  <c r="G86" i="33" s="1"/>
  <c r="G87" i="33" s="1"/>
  <c r="G88" i="33" s="1"/>
  <c r="G89" i="33" s="1"/>
  <c r="G90" i="33" s="1"/>
  <c r="G91" i="33" s="1"/>
  <c r="G92" i="33" s="1"/>
  <c r="G93" i="33" s="1"/>
  <c r="G94" i="33" s="1"/>
  <c r="G95" i="33" s="1"/>
  <c r="G96" i="33" s="1"/>
  <c r="G97" i="33" s="1"/>
  <c r="G98" i="33" s="1"/>
  <c r="G99" i="33" s="1"/>
  <c r="G100" i="33" s="1"/>
  <c r="G101" i="33" s="1"/>
  <c r="G102" i="33" s="1"/>
  <c r="G103" i="33" s="1"/>
  <c r="G104" i="33" s="1"/>
  <c r="G105" i="33" s="1"/>
  <c r="G106" i="33" s="1"/>
  <c r="G107" i="33" s="1"/>
  <c r="G108" i="33" s="1"/>
  <c r="G109" i="33" s="1"/>
  <c r="G110" i="33" s="1"/>
  <c r="G111" i="33" s="1"/>
  <c r="G112" i="33" s="1"/>
  <c r="G113" i="33" s="1"/>
  <c r="G114" i="33" s="1"/>
  <c r="G115" i="33" s="1"/>
  <c r="G116" i="33" s="1"/>
  <c r="G117" i="33" s="1"/>
  <c r="G118" i="33" s="1"/>
  <c r="G119" i="33" s="1"/>
  <c r="G120" i="33" s="1"/>
  <c r="G121" i="33" s="1"/>
  <c r="G122" i="33" s="1"/>
  <c r="G123" i="33" s="1"/>
  <c r="G124" i="33" l="1"/>
  <c r="G125" i="33" s="1"/>
  <c r="G126" i="33" s="1"/>
  <c r="G127" i="33" s="1"/>
  <c r="G128" i="33" s="1"/>
  <c r="G129" i="33" s="1"/>
  <c r="G130" i="33" s="1"/>
  <c r="G131" i="33" s="1"/>
  <c r="G132" i="33" s="1"/>
  <c r="G133" i="33" s="1"/>
  <c r="G134" i="33" s="1"/>
  <c r="G135" i="33" s="1"/>
  <c r="G136" i="33" s="1"/>
  <c r="G137" i="33" s="1"/>
  <c r="G138" i="33" s="1"/>
  <c r="G139" i="33" s="1"/>
  <c r="G140" i="33" s="1"/>
  <c r="G141" i="33" s="1"/>
  <c r="G142" i="33" s="1"/>
  <c r="G143" i="33" s="1"/>
  <c r="G144" i="33" s="1"/>
  <c r="G145" i="33" s="1"/>
  <c r="G146" i="33" s="1"/>
  <c r="G147" i="33" s="1"/>
  <c r="G148" i="33" s="1"/>
  <c r="G149" i="33" s="1"/>
  <c r="G150" i="33" s="1"/>
  <c r="E269" i="33" l="1"/>
  <c r="F269" i="33" s="1"/>
  <c r="E268" i="33"/>
  <c r="F268" i="33" s="1"/>
  <c r="E267" i="33"/>
  <c r="F267" i="33" s="1"/>
  <c r="E266" i="33"/>
  <c r="F266" i="33" s="1"/>
  <c r="E265" i="33"/>
  <c r="F265" i="33" s="1"/>
  <c r="E264" i="33"/>
  <c r="F264" i="33" s="1"/>
  <c r="E263" i="33"/>
  <c r="F263" i="33" s="1"/>
  <c r="E262" i="33"/>
  <c r="F262" i="33" s="1"/>
  <c r="E261" i="33"/>
  <c r="F261" i="33" s="1"/>
  <c r="E259" i="33"/>
  <c r="F259" i="33" s="1"/>
  <c r="E258" i="33"/>
  <c r="F258" i="33" s="1"/>
  <c r="E257" i="33"/>
  <c r="F257" i="33" s="1"/>
  <c r="E256" i="33"/>
  <c r="F256" i="33" s="1"/>
  <c r="E255" i="33"/>
  <c r="F255" i="33" s="1"/>
  <c r="E252" i="33"/>
  <c r="F252" i="33" s="1"/>
  <c r="E251" i="33"/>
  <c r="F251" i="33" s="1"/>
  <c r="E250" i="33"/>
  <c r="F250" i="33" s="1"/>
  <c r="E248" i="33"/>
  <c r="F248" i="33" s="1"/>
  <c r="E244" i="33"/>
  <c r="F244" i="33" s="1"/>
  <c r="E243" i="33"/>
  <c r="F243" i="33" s="1"/>
  <c r="E242" i="33"/>
  <c r="F242" i="33" s="1"/>
  <c r="E241" i="33"/>
  <c r="F241" i="33" s="1"/>
  <c r="E240" i="33"/>
  <c r="F240" i="33" s="1"/>
  <c r="E239" i="33"/>
  <c r="F239" i="33" s="1"/>
  <c r="E238" i="33"/>
  <c r="F238" i="33" s="1"/>
  <c r="E237" i="33"/>
  <c r="F237" i="33" s="1"/>
  <c r="E236" i="33"/>
  <c r="F236" i="33" s="1"/>
  <c r="E235" i="33"/>
  <c r="F235" i="33" s="1"/>
  <c r="E234" i="33"/>
  <c r="F234" i="33" s="1"/>
  <c r="E233" i="33"/>
  <c r="F233" i="33" s="1"/>
  <c r="E232" i="33"/>
  <c r="F232" i="33" s="1"/>
  <c r="E231" i="33"/>
  <c r="F231" i="33" s="1"/>
  <c r="E230" i="33"/>
  <c r="F230" i="33" s="1"/>
  <c r="E228" i="33"/>
  <c r="F228" i="33" s="1"/>
  <c r="E227" i="33"/>
  <c r="F227" i="33" s="1"/>
  <c r="E226" i="33"/>
  <c r="F226" i="33" s="1"/>
  <c r="E224" i="33"/>
  <c r="F224" i="33" s="1"/>
  <c r="E223" i="33"/>
  <c r="F223" i="33" s="1"/>
  <c r="E222" i="33"/>
  <c r="F222" i="33" s="1"/>
  <c r="E221" i="33"/>
  <c r="F221" i="33" s="1"/>
  <c r="E220" i="33"/>
  <c r="F220" i="33" s="1"/>
  <c r="E219" i="33"/>
  <c r="F219" i="33" s="1"/>
  <c r="E218" i="33"/>
  <c r="F218" i="33" s="1"/>
  <c r="E216" i="33"/>
  <c r="F216" i="33" s="1"/>
  <c r="E215" i="33"/>
  <c r="F215" i="33" s="1"/>
  <c r="E212" i="33"/>
  <c r="F212" i="33" s="1"/>
  <c r="E210" i="33"/>
  <c r="F210" i="33" s="1"/>
  <c r="E208" i="33"/>
  <c r="F208" i="33" s="1"/>
  <c r="E207" i="33"/>
  <c r="F207" i="33" s="1"/>
  <c r="E206" i="33"/>
  <c r="F206" i="33" s="1"/>
  <c r="E205" i="33"/>
  <c r="F205" i="33" s="1"/>
  <c r="E202" i="33"/>
  <c r="F202" i="33" s="1"/>
  <c r="E201" i="33"/>
  <c r="F201" i="33" s="1"/>
  <c r="E200" i="33"/>
  <c r="F200" i="33" s="1"/>
  <c r="E199" i="33"/>
  <c r="F199" i="33" s="1"/>
  <c r="E197" i="33"/>
  <c r="F197" i="33" s="1"/>
  <c r="E196" i="33"/>
  <c r="F196" i="33" s="1"/>
  <c r="E195" i="33"/>
  <c r="F195" i="33" s="1"/>
  <c r="E194" i="33"/>
  <c r="F194" i="33" s="1"/>
  <c r="E193" i="33"/>
  <c r="F193" i="33" s="1"/>
  <c r="E192" i="33"/>
  <c r="F192" i="33" s="1"/>
  <c r="E191" i="33"/>
  <c r="F191" i="33" s="1"/>
  <c r="E190" i="33"/>
  <c r="F190" i="33" s="1"/>
  <c r="E189" i="33"/>
  <c r="F189" i="33" s="1"/>
  <c r="E188" i="33"/>
  <c r="F188" i="33" s="1"/>
  <c r="E187" i="33"/>
  <c r="F187" i="33" s="1"/>
  <c r="E186" i="33"/>
  <c r="F186" i="33" s="1"/>
  <c r="E185" i="33"/>
  <c r="F185" i="33" s="1"/>
  <c r="E184" i="33"/>
  <c r="F184" i="33" s="1"/>
  <c r="E183" i="33"/>
  <c r="F183" i="33" s="1"/>
  <c r="E182" i="33"/>
  <c r="F182" i="33" s="1"/>
  <c r="E181" i="33"/>
  <c r="F181" i="33" s="1"/>
  <c r="E180" i="33"/>
  <c r="F180" i="33" s="1"/>
  <c r="E179" i="33"/>
  <c r="F179" i="33" s="1"/>
  <c r="E178" i="33"/>
  <c r="F178" i="33" s="1"/>
  <c r="E177" i="33"/>
  <c r="F177" i="33" s="1"/>
  <c r="E176" i="33"/>
  <c r="F176" i="33" s="1"/>
  <c r="E175" i="33"/>
  <c r="F175" i="33" s="1"/>
  <c r="E173" i="33"/>
  <c r="F173" i="33" s="1"/>
  <c r="E172" i="33"/>
  <c r="F172" i="33" s="1"/>
  <c r="E169" i="33"/>
  <c r="F169" i="33" s="1"/>
  <c r="E168" i="33"/>
  <c r="F168" i="33" s="1"/>
  <c r="E167" i="33"/>
  <c r="F167" i="33" s="1"/>
  <c r="E166" i="33"/>
  <c r="F166" i="33" s="1"/>
  <c r="E165" i="33"/>
  <c r="F165" i="33" s="1"/>
  <c r="E163" i="33"/>
  <c r="F163" i="33" s="1"/>
  <c r="E162" i="33"/>
  <c r="F162" i="33" s="1"/>
  <c r="E161" i="33"/>
  <c r="F161" i="33" s="1"/>
  <c r="E159" i="33"/>
  <c r="F159" i="33" s="1"/>
  <c r="E158" i="33"/>
  <c r="F158" i="33" s="1"/>
  <c r="E156" i="33"/>
  <c r="F156" i="33" s="1"/>
  <c r="E155" i="33"/>
  <c r="F155" i="33" s="1"/>
  <c r="E154" i="33"/>
  <c r="F154" i="33" s="1"/>
  <c r="E153" i="33"/>
  <c r="F153" i="33" s="1"/>
  <c r="E152" i="33"/>
  <c r="F152" i="33" s="1"/>
  <c r="E151" i="33"/>
  <c r="B151" i="33" s="1"/>
  <c r="B152" i="33" l="1"/>
  <c r="B153" i="33" s="1"/>
  <c r="B154" i="33" s="1"/>
  <c r="B155" i="33" s="1"/>
  <c r="B156" i="33" s="1"/>
  <c r="B157" i="33" s="1"/>
  <c r="B158" i="33" s="1"/>
  <c r="B159" i="33" s="1"/>
  <c r="B160" i="33" s="1"/>
  <c r="B161" i="33" s="1"/>
  <c r="B162" i="33" s="1"/>
  <c r="B163" i="33" s="1"/>
  <c r="B164" i="33" s="1"/>
  <c r="B165" i="33" s="1"/>
  <c r="B166" i="33" s="1"/>
  <c r="B167" i="33" s="1"/>
  <c r="B168" i="33" s="1"/>
  <c r="B169" i="33" s="1"/>
  <c r="B170" i="33" s="1"/>
  <c r="B171" i="33" s="1"/>
  <c r="B172" i="33" s="1"/>
  <c r="B173" i="33" s="1"/>
  <c r="B174" i="33" s="1"/>
  <c r="B175" i="33" s="1"/>
  <c r="B176" i="33" s="1"/>
  <c r="B177" i="33" s="1"/>
  <c r="B178" i="33" s="1"/>
  <c r="B179" i="33" s="1"/>
  <c r="B180" i="33" s="1"/>
  <c r="B181" i="33" s="1"/>
  <c r="B182" i="33" s="1"/>
  <c r="B183" i="33" s="1"/>
  <c r="B184" i="33" s="1"/>
  <c r="B185" i="33" s="1"/>
  <c r="B186" i="33" s="1"/>
  <c r="B187" i="33" s="1"/>
  <c r="B188" i="33" s="1"/>
  <c r="B189" i="33" s="1"/>
  <c r="B190" i="33" s="1"/>
  <c r="B191" i="33" s="1"/>
  <c r="B192" i="33" s="1"/>
  <c r="B193" i="33" s="1"/>
  <c r="B194" i="33" s="1"/>
  <c r="B195" i="33" s="1"/>
  <c r="B196" i="33" s="1"/>
  <c r="B197" i="33" s="1"/>
  <c r="B198" i="33" s="1"/>
  <c r="B199" i="33" s="1"/>
  <c r="B200" i="33" s="1"/>
  <c r="B201" i="33" s="1"/>
  <c r="B202" i="33" s="1"/>
  <c r="B203" i="33" s="1"/>
  <c r="B204" i="33" s="1"/>
  <c r="B205" i="33" s="1"/>
  <c r="B206" i="33" s="1"/>
  <c r="B207" i="33" s="1"/>
  <c r="B208" i="33" s="1"/>
  <c r="B209" i="33" s="1"/>
  <c r="B210" i="33" s="1"/>
  <c r="B211" i="33" s="1"/>
  <c r="B212" i="33" s="1"/>
  <c r="B213" i="33" s="1"/>
  <c r="B214" i="33" s="1"/>
  <c r="B215" i="33" s="1"/>
  <c r="B216" i="33" s="1"/>
  <c r="B217" i="33" s="1"/>
  <c r="B218" i="33" s="1"/>
  <c r="B219" i="33" s="1"/>
  <c r="B220" i="33" s="1"/>
  <c r="B221" i="33" s="1"/>
  <c r="B222" i="33" s="1"/>
  <c r="B223" i="33" s="1"/>
  <c r="B224" i="33" s="1"/>
  <c r="B225" i="33" s="1"/>
  <c r="B226" i="33" s="1"/>
  <c r="B227" i="33" s="1"/>
  <c r="B228" i="33" s="1"/>
  <c r="B229" i="33" s="1"/>
  <c r="B230" i="33" s="1"/>
  <c r="B231" i="33" s="1"/>
  <c r="B232" i="33" s="1"/>
  <c r="B233" i="33" s="1"/>
  <c r="B234" i="33" s="1"/>
  <c r="B235" i="33" s="1"/>
  <c r="B236" i="33" s="1"/>
  <c r="B237" i="33" s="1"/>
  <c r="B238" i="33" s="1"/>
  <c r="B239" i="33" s="1"/>
  <c r="B240" i="33" s="1"/>
  <c r="B241" i="33" s="1"/>
  <c r="B242" i="33" s="1"/>
  <c r="B243" i="33" s="1"/>
  <c r="B244" i="33" s="1"/>
  <c r="B245" i="33" s="1"/>
  <c r="B246" i="33" s="1"/>
  <c r="B247" i="33" s="1"/>
  <c r="B248" i="33" s="1"/>
  <c r="B249" i="33" s="1"/>
  <c r="B250" i="33" s="1"/>
  <c r="B251" i="33" s="1"/>
  <c r="B252" i="33" s="1"/>
  <c r="B253" i="33" s="1"/>
  <c r="B254" i="33" s="1"/>
  <c r="B255" i="33" s="1"/>
  <c r="B256" i="33" s="1"/>
  <c r="B257" i="33" s="1"/>
  <c r="B258" i="33" s="1"/>
  <c r="B259" i="33" s="1"/>
  <c r="B260" i="33" s="1"/>
  <c r="B261" i="33" s="1"/>
  <c r="B262" i="33" s="1"/>
  <c r="B263" i="33" s="1"/>
  <c r="B264" i="33" s="1"/>
  <c r="B265" i="33" s="1"/>
  <c r="B266" i="33" s="1"/>
  <c r="B267" i="33" s="1"/>
  <c r="B268" i="33" s="1"/>
  <c r="B269" i="33" s="1"/>
  <c r="F151" i="33"/>
  <c r="G151" i="33" s="1"/>
  <c r="G152" i="33" s="1"/>
  <c r="G153" i="33" s="1"/>
  <c r="G154" i="33" s="1"/>
  <c r="G155" i="33" s="1"/>
  <c r="G156" i="33" s="1"/>
  <c r="G157" i="33" s="1"/>
  <c r="G158" i="33" s="1"/>
  <c r="G159" i="33" s="1"/>
  <c r="G160" i="33" s="1"/>
  <c r="G161" i="33" s="1"/>
  <c r="G162" i="33" s="1"/>
  <c r="G163" i="33" s="1"/>
  <c r="G164" i="33" s="1"/>
  <c r="G165" i="33" s="1"/>
  <c r="G166" i="33" s="1"/>
  <c r="G167" i="33" s="1"/>
  <c r="G168" i="33" s="1"/>
  <c r="G169" i="33" s="1"/>
  <c r="G170" i="33" s="1"/>
  <c r="G171" i="33" s="1"/>
  <c r="G172" i="33" s="1"/>
  <c r="G173" i="33" s="1"/>
  <c r="G174" i="33" s="1"/>
  <c r="G175" i="33" s="1"/>
  <c r="G176" i="33" s="1"/>
  <c r="G177" i="33" s="1"/>
  <c r="G178" i="33" s="1"/>
  <c r="G179" i="33" s="1"/>
  <c r="G180" i="33" s="1"/>
  <c r="G181" i="33" s="1"/>
  <c r="G182" i="33" s="1"/>
  <c r="G183" i="33" s="1"/>
  <c r="G184" i="33" s="1"/>
  <c r="G185" i="33" s="1"/>
  <c r="G186" i="33" s="1"/>
  <c r="G187" i="33" s="1"/>
  <c r="G188" i="33" s="1"/>
  <c r="G189" i="33" s="1"/>
  <c r="G190" i="33" s="1"/>
  <c r="G191" i="33" s="1"/>
  <c r="G192" i="33" s="1"/>
  <c r="G193" i="33" s="1"/>
  <c r="G194" i="33" s="1"/>
  <c r="G195" i="33" s="1"/>
  <c r="G196" i="33" s="1"/>
  <c r="G197" i="33" s="1"/>
  <c r="G198" i="33" s="1"/>
  <c r="G199" i="33" s="1"/>
  <c r="G200" i="33" s="1"/>
  <c r="G201" i="33" s="1"/>
  <c r="G202" i="33" s="1"/>
  <c r="G203" i="33" s="1"/>
  <c r="G204" i="33" s="1"/>
  <c r="G205" i="33" s="1"/>
  <c r="G206" i="33" s="1"/>
  <c r="G207" i="33" s="1"/>
  <c r="G208" i="33" s="1"/>
  <c r="G209" i="33" s="1"/>
  <c r="G210" i="33" s="1"/>
  <c r="G211" i="33" s="1"/>
  <c r="G212" i="33" s="1"/>
  <c r="G213" i="33" s="1"/>
  <c r="G214" i="33" s="1"/>
  <c r="G215" i="33" s="1"/>
  <c r="G216" i="33" s="1"/>
  <c r="G217" i="33" s="1"/>
  <c r="G218" i="33" s="1"/>
  <c r="G219" i="33" s="1"/>
  <c r="G220" i="33" s="1"/>
  <c r="G221" i="33" s="1"/>
  <c r="G222" i="33" s="1"/>
  <c r="G223" i="33" s="1"/>
  <c r="G224" i="33" s="1"/>
  <c r="G225" i="33" s="1"/>
  <c r="G226" i="33" s="1"/>
  <c r="G227" i="33" s="1"/>
  <c r="G228" i="33" s="1"/>
  <c r="G229" i="33" s="1"/>
  <c r="G230" i="33" s="1"/>
  <c r="G231" i="33" s="1"/>
  <c r="G232" i="33" s="1"/>
  <c r="G233" i="33" s="1"/>
  <c r="G234" i="33" s="1"/>
  <c r="G235" i="33" s="1"/>
  <c r="G236" i="33" s="1"/>
  <c r="G237" i="33" s="1"/>
  <c r="G238" i="33" s="1"/>
  <c r="G239" i="33" s="1"/>
  <c r="G240" i="33" s="1"/>
  <c r="G241" i="33" s="1"/>
  <c r="G242" i="33" s="1"/>
  <c r="G243" i="33" s="1"/>
  <c r="G244" i="33" l="1"/>
  <c r="G245" i="33" s="1"/>
  <c r="G246" i="33" s="1"/>
  <c r="G247" i="33" s="1"/>
  <c r="G248" i="33" s="1"/>
  <c r="G249" i="33" s="1"/>
  <c r="G250" i="33" s="1"/>
  <c r="G251" i="33" s="1"/>
  <c r="G252" i="33" s="1"/>
  <c r="G253" i="33" s="1"/>
  <c r="G254" i="33" s="1"/>
  <c r="G255" i="33" s="1"/>
  <c r="G256" i="33" s="1"/>
  <c r="G257" i="33" s="1"/>
  <c r="G258" i="33" s="1"/>
  <c r="G259" i="33" s="1"/>
  <c r="G260" i="33" s="1"/>
  <c r="G261" i="33" s="1"/>
  <c r="G262" i="33" s="1"/>
  <c r="G263" i="33" s="1"/>
  <c r="G264" i="33" s="1"/>
  <c r="G265" i="33" s="1"/>
  <c r="G266" i="33" s="1"/>
  <c r="G267" i="33" s="1"/>
  <c r="G268" i="33" s="1"/>
  <c r="G269" i="33" s="1"/>
  <c r="E270" i="33" l="1"/>
  <c r="B270" i="33" s="1"/>
  <c r="F270" i="33" l="1"/>
  <c r="G270" i="33" s="1"/>
  <c r="E271" i="33" l="1"/>
  <c r="B271" i="33" s="1"/>
  <c r="F271" i="33" l="1"/>
  <c r="G271" i="33" s="1"/>
  <c r="E272" i="33" l="1"/>
  <c r="F272" i="33" l="1"/>
  <c r="G272" i="33" s="1"/>
  <c r="B272" i="33"/>
  <c r="E273" i="33"/>
  <c r="B273" i="33" l="1"/>
  <c r="F273" i="33"/>
  <c r="G273" i="33" s="1"/>
  <c r="E274" i="33" l="1"/>
  <c r="B274" i="33" s="1"/>
  <c r="F274" i="33" l="1"/>
  <c r="G274" i="33" s="1"/>
  <c r="E275" i="33" l="1"/>
  <c r="B275" i="33" s="1"/>
  <c r="F275" i="33" l="1"/>
  <c r="G275" i="33" s="1"/>
  <c r="E276" i="33" l="1"/>
  <c r="F276" i="33" l="1"/>
  <c r="G276" i="33" s="1"/>
  <c r="B276" i="33"/>
  <c r="E277" i="33"/>
  <c r="F277" i="33" s="1"/>
  <c r="G277" i="33" l="1"/>
  <c r="B277" i="33"/>
  <c r="E278" i="33"/>
  <c r="F278" i="33" s="1"/>
  <c r="G278" i="33" l="1"/>
  <c r="B278" i="33"/>
  <c r="E279" i="33"/>
  <c r="F279" i="33" s="1"/>
  <c r="G279" i="33" l="1"/>
  <c r="B279" i="33"/>
  <c r="E280" i="33"/>
  <c r="F280" i="33" s="1"/>
  <c r="G280" i="33" l="1"/>
  <c r="B280" i="33"/>
  <c r="E281" i="33"/>
  <c r="F281" i="33" s="1"/>
  <c r="G281" i="33" l="1"/>
  <c r="B281" i="33"/>
  <c r="E282" i="33"/>
  <c r="F282" i="33" s="1"/>
  <c r="G282" i="33" l="1"/>
  <c r="G283" i="33" s="1"/>
  <c r="B282" i="33"/>
  <c r="B283" i="33" s="1"/>
  <c r="E284" i="33"/>
  <c r="B284" i="33" l="1"/>
  <c r="F284" i="33"/>
  <c r="G284" i="33" s="1"/>
  <c r="E285" i="33" l="1"/>
  <c r="F285" i="33" s="1"/>
  <c r="G285" i="33" s="1"/>
  <c r="B285" i="33" l="1"/>
  <c r="E286" i="33"/>
  <c r="F286" i="33" s="1"/>
  <c r="G286" i="33" s="1"/>
  <c r="B286" i="33" l="1"/>
  <c r="E287" i="33"/>
  <c r="F287" i="33" s="1"/>
  <c r="G287" i="33" s="1"/>
  <c r="B287" i="33" l="1"/>
  <c r="E288" i="33"/>
  <c r="F288" i="33" s="1"/>
  <c r="G288" i="33" s="1"/>
  <c r="B288" i="33" l="1"/>
  <c r="E289" i="33"/>
  <c r="F289" i="33" s="1"/>
  <c r="G289" i="33" s="1"/>
  <c r="B289" i="33" l="1"/>
  <c r="E290" i="33"/>
  <c r="F290" i="33" s="1"/>
  <c r="G290" i="33" s="1"/>
  <c r="B290" i="33" l="1"/>
  <c r="E291" i="33"/>
  <c r="F291" i="33" s="1"/>
  <c r="G291" i="33" s="1"/>
  <c r="B291" i="33" l="1"/>
  <c r="E292" i="33"/>
  <c r="F292" i="33" s="1"/>
  <c r="G292" i="33" s="1"/>
  <c r="B292" i="33" l="1"/>
  <c r="E293" i="33"/>
  <c r="F293" i="33" s="1"/>
  <c r="G293" i="33" s="1"/>
  <c r="B293" i="33" l="1"/>
  <c r="E294" i="33"/>
  <c r="F294" i="33" s="1"/>
  <c r="G294" i="33" s="1"/>
  <c r="B294" i="33" l="1"/>
  <c r="E295" i="33"/>
  <c r="F295" i="33" s="1"/>
  <c r="G295" i="33" s="1"/>
  <c r="G296" i="33" s="1"/>
  <c r="B295" i="33" l="1"/>
  <c r="B296" i="33" s="1"/>
  <c r="E297" i="33"/>
  <c r="B297" i="33" l="1"/>
  <c r="F297" i="33"/>
  <c r="G297" i="33" s="1"/>
  <c r="E298" i="33" l="1"/>
  <c r="F298" i="33" s="1"/>
  <c r="G298" i="33" s="1"/>
  <c r="B298" i="33" l="1"/>
  <c r="E299" i="33"/>
  <c r="F299" i="33" s="1"/>
  <c r="G299" i="33" s="1"/>
  <c r="B299" i="33" l="1"/>
  <c r="E300" i="33"/>
  <c r="F300" i="33" s="1"/>
  <c r="G300" i="33" s="1"/>
  <c r="B300" i="33" l="1"/>
  <c r="E301" i="33"/>
  <c r="F301" i="33" s="1"/>
  <c r="G301" i="33" s="1"/>
  <c r="B301" i="33" l="1"/>
  <c r="E302" i="33"/>
  <c r="F302" i="33" s="1"/>
  <c r="G302" i="33" s="1"/>
  <c r="B302" i="33" l="1"/>
  <c r="E303" i="33"/>
  <c r="F303" i="33" s="1"/>
  <c r="G303" i="33" s="1"/>
  <c r="J24" i="43" s="1"/>
  <c r="B303" i="33" l="1"/>
  <c r="K33" i="43"/>
  <c r="K24" i="43"/>
  <c r="J29" i="43"/>
  <c r="AH33" i="43"/>
  <c r="Z33" i="43"/>
  <c r="L33" i="43" l="1"/>
  <c r="AB33" i="43" s="1"/>
  <c r="Y33" i="43"/>
  <c r="J34" i="43" s="1"/>
  <c r="AS33" i="43"/>
  <c r="Z34" i="43" l="1"/>
  <c r="Q34" i="43"/>
  <c r="AC33" i="43"/>
  <c r="N33" i="43"/>
  <c r="O33" i="43" s="1"/>
  <c r="X33" i="43" s="1"/>
  <c r="AG33" i="43" l="1"/>
  <c r="AJ33" i="43" s="1"/>
  <c r="AM33" i="43"/>
  <c r="K34" i="43"/>
  <c r="AD34" i="43"/>
  <c r="T34" i="43"/>
  <c r="AH34" i="43"/>
  <c r="L34" i="43" l="1"/>
  <c r="Y34" i="43"/>
  <c r="J35" i="43" s="1"/>
  <c r="S35" i="43" s="1"/>
  <c r="AF35" i="43" s="1"/>
  <c r="AL33" i="43"/>
  <c r="Q35" i="43" l="1"/>
  <c r="Z35" i="43"/>
  <c r="AB34" i="43"/>
  <c r="AC34" i="43"/>
  <c r="N34" i="43"/>
  <c r="O34" i="43" s="1"/>
  <c r="X34" i="43" s="1"/>
  <c r="W22" i="43" s="1"/>
  <c r="AM34" i="43" l="1"/>
  <c r="AG34" i="43"/>
  <c r="AJ34" i="43" s="1"/>
  <c r="K35" i="43"/>
  <c r="AD35" i="43"/>
  <c r="T35" i="43"/>
  <c r="AH35" i="43"/>
  <c r="L35" i="43" l="1"/>
  <c r="Y35" i="43"/>
  <c r="J36" i="43" s="1"/>
  <c r="S36" i="43" s="1"/>
  <c r="AF36" i="43" s="1"/>
  <c r="AL34" i="43"/>
  <c r="Q36" i="43" l="1"/>
  <c r="Z36" i="43"/>
  <c r="AB35" i="43"/>
  <c r="AC35" i="43"/>
  <c r="N35" i="43"/>
  <c r="O35" i="43" s="1"/>
  <c r="X35" i="43" s="1"/>
  <c r="AM35" i="43" l="1"/>
  <c r="AG35" i="43"/>
  <c r="AJ35" i="43" s="1"/>
  <c r="K36" i="43"/>
  <c r="AD36" i="43"/>
  <c r="T36" i="43"/>
  <c r="AH36" i="43"/>
  <c r="Y36" i="43" l="1"/>
  <c r="J37" i="43" s="1"/>
  <c r="L36" i="43"/>
  <c r="AL35" i="43"/>
  <c r="AB36" i="43" l="1"/>
  <c r="N36" i="43"/>
  <c r="O36" i="43" s="1"/>
  <c r="X36" i="43" s="1"/>
  <c r="AC36" i="43"/>
  <c r="Z37" i="43"/>
  <c r="Q37" i="43"/>
  <c r="AG36" i="43" l="1"/>
  <c r="AJ36" i="43" s="1"/>
  <c r="AM36" i="43"/>
  <c r="K37" i="43"/>
  <c r="AD37" i="43"/>
  <c r="T37" i="43"/>
  <c r="AH37" i="43"/>
  <c r="AL36" i="43" l="1"/>
  <c r="L37" i="43"/>
  <c r="Y37" i="43"/>
  <c r="J38" i="43" s="1"/>
  <c r="Q38" i="43" l="1"/>
  <c r="Z38" i="43"/>
  <c r="AB37" i="43"/>
  <c r="AC37" i="43"/>
  <c r="N37" i="43"/>
  <c r="O37" i="43" s="1"/>
  <c r="X37" i="43" s="1"/>
  <c r="AG37" i="43" l="1"/>
  <c r="AM37" i="43"/>
  <c r="K38" i="43"/>
  <c r="T38" i="43"/>
  <c r="AD38" i="43"/>
  <c r="AH38" i="43"/>
  <c r="L38" i="43" l="1"/>
  <c r="Y38" i="43"/>
  <c r="J39" i="43" s="1"/>
  <c r="AJ37" i="43"/>
  <c r="AL37" i="43"/>
  <c r="Q39" i="43" l="1"/>
  <c r="Z39" i="43"/>
  <c r="AB38" i="43"/>
  <c r="N38" i="43"/>
  <c r="O38" i="43" s="1"/>
  <c r="X38" i="43" s="1"/>
  <c r="AC38" i="43"/>
  <c r="AM38" i="43" l="1"/>
  <c r="AG38" i="43"/>
  <c r="K39" i="43"/>
  <c r="AD39" i="43"/>
  <c r="T39" i="43"/>
  <c r="AH39" i="43"/>
  <c r="L39" i="43" l="1"/>
  <c r="Y39" i="43"/>
  <c r="J40" i="43" s="1"/>
  <c r="AL38" i="43"/>
  <c r="AJ38" i="43"/>
  <c r="AK38" i="43"/>
  <c r="Q40" i="43" l="1"/>
  <c r="Z40" i="43"/>
  <c r="AB39" i="43"/>
  <c r="N39" i="43"/>
  <c r="O39" i="43" s="1"/>
  <c r="X39" i="43" s="1"/>
  <c r="AC39" i="43"/>
  <c r="AM39" i="43" l="1"/>
  <c r="AG39" i="43"/>
  <c r="K40" i="43"/>
  <c r="AD40" i="43"/>
  <c r="T40" i="43"/>
  <c r="AH40" i="43"/>
  <c r="L40" i="43" l="1"/>
  <c r="AB40" i="43" s="1"/>
  <c r="Y40" i="43"/>
  <c r="J41" i="43" s="1"/>
  <c r="S41" i="43" s="1"/>
  <c r="AF41" i="43" s="1"/>
  <c r="AJ39" i="43"/>
  <c r="AL39" i="43"/>
  <c r="Q41" i="43" l="1"/>
  <c r="Z41" i="43"/>
  <c r="N40" i="43"/>
  <c r="O40" i="43" s="1"/>
  <c r="X40" i="43" s="1"/>
  <c r="AC40" i="43"/>
  <c r="AG40" i="43" l="1"/>
  <c r="AM40" i="43"/>
  <c r="K41" i="43"/>
  <c r="T41" i="43"/>
  <c r="AD41" i="43"/>
  <c r="AH41" i="43"/>
  <c r="L41" i="43" l="1"/>
  <c r="Y41" i="43"/>
  <c r="J42" i="43" s="1"/>
  <c r="S42" i="43" s="1"/>
  <c r="AF42" i="43" s="1"/>
  <c r="AJ40" i="43"/>
  <c r="AL40" i="43"/>
  <c r="Q42" i="43" l="1"/>
  <c r="Z42" i="43"/>
  <c r="AB41" i="43"/>
  <c r="N41" i="43"/>
  <c r="O41" i="43" s="1"/>
  <c r="X41" i="43" s="1"/>
  <c r="AC41" i="43"/>
  <c r="AM41" i="43" l="1"/>
  <c r="AG41" i="43"/>
  <c r="K42" i="43"/>
  <c r="T42" i="43"/>
  <c r="AD42" i="43"/>
  <c r="AH42" i="43"/>
  <c r="L42" i="43" l="1"/>
  <c r="AB42" i="43" s="1"/>
  <c r="Y42" i="43"/>
  <c r="J43" i="43" s="1"/>
  <c r="AJ41" i="43"/>
  <c r="AL41" i="43"/>
  <c r="S43" i="43" l="1"/>
  <c r="Q43" i="43" s="1"/>
  <c r="Z43" i="43"/>
  <c r="AC42" i="43"/>
  <c r="N42" i="43"/>
  <c r="O42" i="43" s="1"/>
  <c r="X42" i="43" s="1"/>
  <c r="K43" i="43" l="1"/>
  <c r="AD43" i="43"/>
  <c r="T43" i="43"/>
  <c r="AH43" i="43"/>
  <c r="AG42" i="43"/>
  <c r="AM42" i="43"/>
  <c r="AF43" i="43"/>
  <c r="AL42" i="43" l="1"/>
  <c r="AJ42" i="43"/>
  <c r="Y43" i="43"/>
  <c r="J44" i="43" s="1"/>
  <c r="L43" i="43"/>
  <c r="AB43" i="43" l="1"/>
  <c r="N43" i="43"/>
  <c r="O43" i="43" s="1"/>
  <c r="X43" i="43" s="1"/>
  <c r="AC43" i="43"/>
  <c r="Q44" i="43"/>
  <c r="Z44" i="43"/>
  <c r="K44" i="43" l="1"/>
  <c r="T44" i="43"/>
  <c r="AD44" i="43"/>
  <c r="AH44" i="43"/>
  <c r="AM43" i="43"/>
  <c r="AG43" i="43"/>
  <c r="AJ43" i="43" l="1"/>
  <c r="AL43" i="43"/>
  <c r="L44" i="43"/>
  <c r="Y44" i="43"/>
  <c r="J45" i="43" s="1"/>
  <c r="S45" i="43" s="1"/>
  <c r="AF45" i="43" s="1"/>
  <c r="Q45" i="43" l="1"/>
  <c r="Z45" i="43"/>
  <c r="AB44" i="43"/>
  <c r="N44" i="43"/>
  <c r="O44" i="43" s="1"/>
  <c r="X44" i="43" s="1"/>
  <c r="W23" i="43" s="1"/>
  <c r="W24" i="43" s="1"/>
  <c r="AC44" i="43"/>
  <c r="AG44" i="43" l="1"/>
  <c r="AM44" i="43"/>
  <c r="K45" i="43"/>
  <c r="AD45" i="43"/>
  <c r="T45" i="43"/>
  <c r="AH45" i="43"/>
  <c r="L45" i="43" l="1"/>
  <c r="Y45" i="43"/>
  <c r="J46" i="43" s="1"/>
  <c r="S46" i="43" s="1"/>
  <c r="AL44" i="43"/>
  <c r="AJ44" i="43"/>
  <c r="AF46" i="43" l="1"/>
  <c r="Q46" i="43"/>
  <c r="K46" i="43" s="1"/>
  <c r="Z46" i="43"/>
  <c r="AB45" i="43"/>
  <c r="AC45" i="43"/>
  <c r="N45" i="43"/>
  <c r="O45" i="43" s="1"/>
  <c r="X45" i="43" s="1"/>
  <c r="AM45" i="43" l="1"/>
  <c r="AG45" i="43"/>
  <c r="Y46" i="43"/>
  <c r="J47" i="43" s="1"/>
  <c r="L46" i="43"/>
  <c r="AB46" i="43" s="1"/>
  <c r="AD46" i="43"/>
  <c r="T46" i="43"/>
  <c r="AH46" i="43"/>
  <c r="AC46" i="43" l="1"/>
  <c r="N46" i="43"/>
  <c r="O46" i="43" s="1"/>
  <c r="X46" i="43" s="1"/>
  <c r="Q47" i="43"/>
  <c r="Z47" i="43"/>
  <c r="AJ45" i="43"/>
  <c r="AL45" i="43"/>
  <c r="K47" i="43" l="1"/>
  <c r="T47" i="43"/>
  <c r="AD47" i="43"/>
  <c r="AH47" i="43"/>
  <c r="AM46" i="43"/>
  <c r="AG46" i="43"/>
  <c r="AL46" i="43" l="1"/>
  <c r="AJ46" i="43"/>
  <c r="L47" i="43"/>
  <c r="AB47" i="43" s="1"/>
  <c r="Y47" i="43"/>
  <c r="J48" i="43" s="1"/>
  <c r="Z48" i="43" l="1"/>
  <c r="Q48" i="43"/>
  <c r="AC47" i="43"/>
  <c r="N47" i="43"/>
  <c r="O47" i="43" s="1"/>
  <c r="X47" i="43" s="1"/>
  <c r="AM47" i="43" l="1"/>
  <c r="AG47" i="43"/>
  <c r="K48" i="43"/>
  <c r="AD48" i="43"/>
  <c r="T48" i="43"/>
  <c r="AH48" i="43"/>
  <c r="L48" i="43" l="1"/>
  <c r="AB48" i="43" s="1"/>
  <c r="Y48" i="43"/>
  <c r="J49" i="43" s="1"/>
  <c r="AJ47" i="43"/>
  <c r="AL47" i="43"/>
  <c r="Q49" i="43" l="1"/>
  <c r="Z49" i="43"/>
  <c r="AC48" i="43"/>
  <c r="N48" i="43"/>
  <c r="O48" i="43" s="1"/>
  <c r="X48" i="43" s="1"/>
  <c r="AM48" i="43" l="1"/>
  <c r="AG48" i="43"/>
  <c r="K49" i="43"/>
  <c r="AD49" i="43"/>
  <c r="T49" i="43"/>
  <c r="AH49" i="43"/>
  <c r="Y49" i="43" l="1"/>
  <c r="J50" i="43" s="1"/>
  <c r="L49" i="43"/>
  <c r="AB49" i="43" s="1"/>
  <c r="AJ48" i="43"/>
  <c r="AL48" i="43"/>
  <c r="AC49" i="43" l="1"/>
  <c r="N49" i="43"/>
  <c r="O49" i="43" s="1"/>
  <c r="X49" i="43" s="1"/>
  <c r="Q50" i="43"/>
  <c r="Z50" i="43"/>
  <c r="K50" i="43" l="1"/>
  <c r="AD50" i="43"/>
  <c r="T50" i="43"/>
  <c r="AH50" i="43"/>
  <c r="AG49" i="43"/>
  <c r="AM49" i="43"/>
  <c r="AJ49" i="43" l="1"/>
  <c r="AL49" i="43"/>
  <c r="L50" i="43"/>
  <c r="Y50" i="43"/>
  <c r="J51" i="43" s="1"/>
  <c r="S51" i="43" s="1"/>
  <c r="AF51" i="43" s="1"/>
  <c r="Q51" i="43" l="1"/>
  <c r="Z51" i="43"/>
  <c r="AB50" i="43"/>
  <c r="AC50" i="43"/>
  <c r="N50" i="43"/>
  <c r="O50" i="43" s="1"/>
  <c r="X50" i="43" s="1"/>
  <c r="AM50" i="43" l="1"/>
  <c r="AG50" i="43"/>
  <c r="K51" i="43"/>
  <c r="T51" i="43"/>
  <c r="AD51" i="43"/>
  <c r="AH51" i="43"/>
  <c r="L51" i="43" l="1"/>
  <c r="AB51" i="43" s="1"/>
  <c r="Y51" i="43"/>
  <c r="J52" i="43" s="1"/>
  <c r="S52" i="43" s="1"/>
  <c r="AL50" i="43"/>
  <c r="AJ50" i="43"/>
  <c r="AF52" i="43" l="1"/>
  <c r="Q52" i="43"/>
  <c r="Z52" i="43"/>
  <c r="N51" i="43"/>
  <c r="O51" i="43" s="1"/>
  <c r="X51" i="43" s="1"/>
  <c r="AC51" i="43"/>
  <c r="AM51" i="43" l="1"/>
  <c r="AG51" i="43"/>
  <c r="K52" i="43"/>
  <c r="AD52" i="43"/>
  <c r="T52" i="43"/>
  <c r="AH52" i="43"/>
  <c r="L52" i="43" l="1"/>
  <c r="Y52" i="43"/>
  <c r="J53" i="43" s="1"/>
  <c r="AL51" i="43"/>
  <c r="AJ51" i="43"/>
  <c r="Q53" i="43" l="1"/>
  <c r="Z53" i="43"/>
  <c r="AB52" i="43"/>
  <c r="AC52" i="43"/>
  <c r="N52" i="43"/>
  <c r="O52" i="43" s="1"/>
  <c r="X52" i="43" s="1"/>
  <c r="AG52" i="43" l="1"/>
  <c r="AM52" i="43"/>
  <c r="K53" i="43"/>
  <c r="T53" i="43"/>
  <c r="AD53" i="43"/>
  <c r="AH53" i="43"/>
  <c r="L53" i="43" l="1"/>
  <c r="Y53" i="43"/>
  <c r="J54" i="43" s="1"/>
  <c r="AJ52" i="43"/>
  <c r="AL52" i="43"/>
  <c r="S54" i="43" l="1"/>
  <c r="Z54" i="43"/>
  <c r="AB53" i="43"/>
  <c r="AC53" i="43"/>
  <c r="N53" i="43"/>
  <c r="O53" i="43" s="1"/>
  <c r="X53" i="43" s="1"/>
  <c r="AF54" i="43" l="1"/>
  <c r="AG53" i="43"/>
  <c r="AM53" i="43"/>
  <c r="Q54" i="43"/>
  <c r="K54" i="43" l="1"/>
  <c r="T54" i="43"/>
  <c r="AD54" i="43"/>
  <c r="AH54" i="43"/>
  <c r="AJ53" i="43"/>
  <c r="AL53" i="43"/>
  <c r="Y54" i="43" l="1"/>
  <c r="L54" i="43"/>
  <c r="J55" i="43" l="1"/>
  <c r="AB54" i="43"/>
  <c r="AC54" i="43"/>
  <c r="N54" i="43"/>
  <c r="S55" i="43" l="1"/>
  <c r="AF55" i="43" s="1"/>
  <c r="Z55" i="43"/>
  <c r="O54" i="43"/>
  <c r="AG54" i="43"/>
  <c r="AM54" i="43"/>
  <c r="Q55" i="43" l="1"/>
  <c r="X54" i="43"/>
  <c r="AL54" i="43" s="1"/>
  <c r="AJ54" i="43"/>
  <c r="T55" i="43" l="1"/>
  <c r="AH55" i="43"/>
  <c r="K55" i="43"/>
  <c r="AD55" i="43"/>
  <c r="L55" i="43" l="1"/>
  <c r="AB55" i="43" s="1"/>
  <c r="Y55" i="43"/>
  <c r="J56" i="43" s="1"/>
  <c r="S56" i="43" s="1"/>
  <c r="Q56" i="43" s="1"/>
  <c r="AD56" i="43" s="1"/>
  <c r="K56" i="43" l="1"/>
  <c r="L56" i="43" s="1"/>
  <c r="T56" i="43"/>
  <c r="AF56" i="43"/>
  <c r="Z56" i="43"/>
  <c r="AH56" i="43"/>
  <c r="AC55" i="43"/>
  <c r="N55" i="43"/>
  <c r="O55" i="43" s="1"/>
  <c r="X55" i="43" s="1"/>
  <c r="Y56" i="43" l="1"/>
  <c r="J57" i="43" s="1"/>
  <c r="Z57" i="43" s="1"/>
  <c r="AM55" i="43"/>
  <c r="AG55" i="43"/>
  <c r="AJ55" i="43" s="1"/>
  <c r="AB56" i="43"/>
  <c r="AC56" i="43"/>
  <c r="N56" i="43"/>
  <c r="AL55" i="43" l="1"/>
  <c r="Q57" i="43"/>
  <c r="AH57" i="43" s="1"/>
  <c r="O56" i="43"/>
  <c r="AG56" i="43"/>
  <c r="AM56" i="43"/>
  <c r="K57" i="43" l="1"/>
  <c r="Y57" i="43" s="1"/>
  <c r="T57" i="43"/>
  <c r="AD57" i="43"/>
  <c r="X56" i="43"/>
  <c r="AL56" i="43" s="1"/>
  <c r="AJ56" i="43"/>
  <c r="L57" i="43" l="1"/>
  <c r="AC57" i="43" s="1"/>
  <c r="J58" i="43"/>
  <c r="Q58" i="43" s="1"/>
  <c r="N57" i="43" l="1"/>
  <c r="O57" i="43" s="1"/>
  <c r="AB57" i="43"/>
  <c r="Z58" i="43"/>
  <c r="K58" i="43"/>
  <c r="AD58" i="43"/>
  <c r="T58" i="43"/>
  <c r="AH58" i="43"/>
  <c r="AM57" i="43"/>
  <c r="AG57" i="43"/>
  <c r="X57" i="43" l="1"/>
  <c r="AL57" i="43" s="1"/>
  <c r="L58" i="43"/>
  <c r="AB58" i="43" s="1"/>
  <c r="Y58" i="43"/>
  <c r="AJ57" i="43"/>
  <c r="J59" i="43" l="1"/>
  <c r="Z59" i="43" s="1"/>
  <c r="AC58" i="43"/>
  <c r="N58" i="43"/>
  <c r="Q59" i="43" l="1"/>
  <c r="AH59" i="43" s="1"/>
  <c r="O58" i="43"/>
  <c r="AM58" i="43"/>
  <c r="AG58" i="43"/>
  <c r="T59" i="43" l="1"/>
  <c r="AD59" i="43"/>
  <c r="K59" i="43"/>
  <c r="L59" i="43" s="1"/>
  <c r="AB59" i="43" s="1"/>
  <c r="X58" i="43"/>
  <c r="AL58" i="43" s="1"/>
  <c r="AJ58" i="43"/>
  <c r="Y59" i="43" l="1"/>
  <c r="J60" i="43" s="1"/>
  <c r="Z60" i="43" s="1"/>
  <c r="AC59" i="43"/>
  <c r="N59" i="43"/>
  <c r="O59" i="43" s="1"/>
  <c r="X59" i="43" s="1"/>
  <c r="Q60" i="43" l="1"/>
  <c r="AD60" i="43" s="1"/>
  <c r="AG59" i="43"/>
  <c r="AM59" i="43"/>
  <c r="AH60" i="43" l="1"/>
  <c r="K60" i="43"/>
  <c r="Y60" i="43" s="1"/>
  <c r="J61" i="43" s="1"/>
  <c r="S61" i="43" s="1"/>
  <c r="AF61" i="43" s="1"/>
  <c r="T60" i="43"/>
  <c r="AL59" i="43"/>
  <c r="AJ59" i="43"/>
  <c r="L60" i="43" l="1"/>
  <c r="AB60" i="43" s="1"/>
  <c r="Z61" i="43"/>
  <c r="Q61" i="43"/>
  <c r="N60" i="43" l="1"/>
  <c r="O60" i="43" s="1"/>
  <c r="X60" i="43" s="1"/>
  <c r="AC60" i="43"/>
  <c r="AG60" i="43" s="1"/>
  <c r="K61" i="43"/>
  <c r="T61" i="43"/>
  <c r="AD61" i="43"/>
  <c r="AH61" i="43"/>
  <c r="AM60" i="43" l="1"/>
  <c r="L61" i="43"/>
  <c r="Y61" i="43"/>
  <c r="J62" i="43" s="1"/>
  <c r="S62" i="43" s="1"/>
  <c r="AJ60" i="43"/>
  <c r="AL60" i="43"/>
  <c r="AF62" i="43" l="1"/>
  <c r="Q62" i="43"/>
  <c r="Z62" i="43"/>
  <c r="AB61" i="43"/>
  <c r="AC61" i="43"/>
  <c r="N61" i="43"/>
  <c r="O61" i="43" s="1"/>
  <c r="X61" i="43" s="1"/>
  <c r="AG61" i="43" l="1"/>
  <c r="AM61" i="43"/>
  <c r="K62" i="43"/>
  <c r="AD62" i="43"/>
  <c r="T62" i="43"/>
  <c r="AH62" i="43"/>
  <c r="L62" i="43" l="1"/>
  <c r="Y62" i="43"/>
  <c r="J63" i="43" s="1"/>
  <c r="AL61" i="43"/>
  <c r="AJ61" i="43"/>
  <c r="Q63" i="43" l="1"/>
  <c r="Z63" i="43"/>
  <c r="AB62" i="43"/>
  <c r="N62" i="43"/>
  <c r="O62" i="43" s="1"/>
  <c r="X62" i="43" s="1"/>
  <c r="AC62" i="43"/>
  <c r="AM62" i="43" l="1"/>
  <c r="AG62" i="43"/>
  <c r="K63" i="43"/>
  <c r="AD63" i="43"/>
  <c r="T63" i="43"/>
  <c r="AH63" i="43"/>
  <c r="L63" i="43" l="1"/>
  <c r="Y63" i="43"/>
  <c r="J64" i="43" s="1"/>
  <c r="AL62" i="43"/>
  <c r="AJ62" i="43"/>
  <c r="Z64" i="43" l="1"/>
  <c r="Q64" i="43"/>
  <c r="AB63" i="43"/>
  <c r="N63" i="43"/>
  <c r="O63" i="43" s="1"/>
  <c r="X63" i="43" s="1"/>
  <c r="AC63" i="43"/>
  <c r="K64" i="43" l="1"/>
  <c r="AD64" i="43"/>
  <c r="T64" i="43"/>
  <c r="AH64" i="43"/>
  <c r="AG63" i="43"/>
  <c r="AM63" i="43"/>
  <c r="AJ63" i="43" l="1"/>
  <c r="AL63" i="43"/>
  <c r="L64" i="43"/>
  <c r="Y64" i="43"/>
  <c r="J65" i="43" s="1"/>
  <c r="S65" i="43" l="1"/>
  <c r="AF65" i="43" s="1"/>
  <c r="Z65" i="43"/>
  <c r="AB64" i="43"/>
  <c r="AC64" i="43"/>
  <c r="N64" i="43"/>
  <c r="O64" i="43" s="1"/>
  <c r="X64" i="43" s="1"/>
  <c r="Q65" i="43" l="1"/>
  <c r="AM64" i="43"/>
  <c r="AG64" i="43"/>
  <c r="AL64" i="43" l="1"/>
  <c r="AJ64" i="43"/>
  <c r="K65" i="43"/>
  <c r="AD65" i="43"/>
  <c r="T65" i="43"/>
  <c r="AH65" i="43"/>
  <c r="L65" i="43" l="1"/>
  <c r="Y65" i="43"/>
  <c r="J66" i="43" s="1"/>
  <c r="S66" i="43" s="1"/>
  <c r="AF66" i="43" s="1"/>
  <c r="Q66" i="43" l="1"/>
  <c r="Z66" i="43"/>
  <c r="AB65" i="43"/>
  <c r="AC65" i="43"/>
  <c r="N65" i="43"/>
  <c r="O65" i="43" s="1"/>
  <c r="X65" i="43" s="1"/>
  <c r="AG65" i="43" l="1"/>
  <c r="AM65" i="43"/>
  <c r="K66" i="43"/>
  <c r="AD66" i="43"/>
  <c r="T66" i="43"/>
  <c r="AH66" i="43"/>
  <c r="Y66" i="43" l="1"/>
  <c r="J67" i="43" s="1"/>
  <c r="L66" i="43"/>
  <c r="AB66" i="43" s="1"/>
  <c r="AJ65" i="43"/>
  <c r="AL65" i="43"/>
  <c r="AC66" i="43" l="1"/>
  <c r="N66" i="43"/>
  <c r="O66" i="43" s="1"/>
  <c r="X66" i="43" s="1"/>
  <c r="Q67" i="43"/>
  <c r="Z67" i="43"/>
  <c r="K67" i="43" l="1"/>
  <c r="AD67" i="43"/>
  <c r="T67" i="43"/>
  <c r="AH67" i="43"/>
  <c r="AM66" i="43"/>
  <c r="AG66" i="43"/>
  <c r="AL66" i="43" l="1"/>
  <c r="AJ66" i="43"/>
  <c r="L67" i="43"/>
  <c r="AB67" i="43" s="1"/>
  <c r="Y67" i="43"/>
  <c r="J68" i="43" s="1"/>
  <c r="Q68" i="43" l="1"/>
  <c r="Z68" i="43"/>
  <c r="AC67" i="43"/>
  <c r="N67" i="43"/>
  <c r="O67" i="43" s="1"/>
  <c r="X67" i="43" s="1"/>
  <c r="AM67" i="43" l="1"/>
  <c r="AG67" i="43"/>
  <c r="K68" i="43"/>
  <c r="T68" i="43"/>
  <c r="AD68" i="43"/>
  <c r="AH68" i="43"/>
  <c r="L68" i="43" l="1"/>
  <c r="Y68" i="43"/>
  <c r="J69" i="43" s="1"/>
  <c r="AJ67" i="43"/>
  <c r="AL67" i="43"/>
  <c r="Z69" i="43" l="1"/>
  <c r="Q69" i="43"/>
  <c r="AB68" i="43"/>
  <c r="N68" i="43"/>
  <c r="O68" i="43" s="1"/>
  <c r="X68" i="43" s="1"/>
  <c r="AC68" i="43"/>
  <c r="K69" i="43" l="1"/>
  <c r="AD69" i="43"/>
  <c r="T69" i="43"/>
  <c r="AH69" i="43"/>
  <c r="AM68" i="43"/>
  <c r="AG68" i="43"/>
  <c r="AJ68" i="43" l="1"/>
  <c r="AL68" i="43"/>
  <c r="L69" i="43"/>
  <c r="AB69" i="43" s="1"/>
  <c r="Y69" i="43"/>
  <c r="J70" i="43" s="1"/>
  <c r="Q70" i="43" l="1"/>
  <c r="Z70" i="43"/>
  <c r="N69" i="43"/>
  <c r="O69" i="43" s="1"/>
  <c r="X69" i="43" s="1"/>
  <c r="AC69" i="43"/>
  <c r="AG69" i="43" l="1"/>
  <c r="AM69" i="43"/>
  <c r="K70" i="43"/>
  <c r="T70" i="43"/>
  <c r="AD70" i="43"/>
  <c r="AH70" i="43"/>
  <c r="L70" i="43" l="1"/>
  <c r="AB70" i="43" s="1"/>
  <c r="Y70" i="43"/>
  <c r="J71" i="43" s="1"/>
  <c r="S71" i="43" s="1"/>
  <c r="AF71" i="43" s="1"/>
  <c r="AJ69" i="43"/>
  <c r="AL69" i="43"/>
  <c r="Q71" i="43" l="1"/>
  <c r="Z71" i="43"/>
  <c r="N70" i="43"/>
  <c r="O70" i="43" s="1"/>
  <c r="X70" i="43" s="1"/>
  <c r="AC70" i="43"/>
  <c r="AM70" i="43" l="1"/>
  <c r="AG70" i="43"/>
  <c r="K71" i="43"/>
  <c r="AD71" i="43"/>
  <c r="T71" i="43"/>
  <c r="AH71" i="43"/>
  <c r="L71" i="43" l="1"/>
  <c r="AB71" i="43" s="1"/>
  <c r="Y71" i="43"/>
  <c r="J72" i="43" s="1"/>
  <c r="S72" i="43" s="1"/>
  <c r="AF72" i="43" s="1"/>
  <c r="AJ70" i="43"/>
  <c r="AL70" i="43"/>
  <c r="Q72" i="43" l="1"/>
  <c r="Z72" i="43"/>
  <c r="N71" i="43"/>
  <c r="O71" i="43" s="1"/>
  <c r="X71" i="43" s="1"/>
  <c r="AC71" i="43"/>
  <c r="K72" i="43" l="1"/>
  <c r="AD72" i="43"/>
  <c r="T72" i="43"/>
  <c r="AH72" i="43"/>
  <c r="AG71" i="43"/>
  <c r="AM71" i="43"/>
  <c r="AJ71" i="43" l="1"/>
  <c r="AL71" i="43"/>
  <c r="L72" i="43"/>
  <c r="AB72" i="43" s="1"/>
  <c r="Y72" i="43"/>
  <c r="J73" i="43" s="1"/>
  <c r="Z73" i="43" l="1"/>
  <c r="Q73" i="43"/>
  <c r="N72" i="43"/>
  <c r="O72" i="43" s="1"/>
  <c r="X72" i="43" s="1"/>
  <c r="AC72" i="43"/>
  <c r="AM72" i="43" l="1"/>
  <c r="AG72" i="43"/>
  <c r="K73" i="43"/>
  <c r="AD73" i="43"/>
  <c r="T73" i="43"/>
  <c r="AH73" i="43"/>
  <c r="Y73" i="43" l="1"/>
  <c r="J74" i="43" s="1"/>
  <c r="L73" i="43"/>
  <c r="AL72" i="43"/>
  <c r="AJ72" i="43"/>
  <c r="AB73" i="43" l="1"/>
  <c r="N73" i="43"/>
  <c r="O73" i="43" s="1"/>
  <c r="X73" i="43" s="1"/>
  <c r="AC73" i="43"/>
  <c r="Q74" i="43"/>
  <c r="Z74" i="43"/>
  <c r="K74" i="43" l="1"/>
  <c r="AD74" i="43"/>
  <c r="T74" i="43"/>
  <c r="AH74" i="43"/>
  <c r="AM73" i="43"/>
  <c r="AG73" i="43"/>
  <c r="AJ73" i="43" l="1"/>
  <c r="AL73" i="43"/>
  <c r="L74" i="43"/>
  <c r="AB74" i="43" s="1"/>
  <c r="Y74" i="43"/>
  <c r="J75" i="43" s="1"/>
  <c r="S75" i="43" s="1"/>
  <c r="AF75" i="43" s="1"/>
  <c r="Q75" i="43" l="1"/>
  <c r="Z75" i="43"/>
  <c r="N74" i="43"/>
  <c r="O74" i="43" s="1"/>
  <c r="X74" i="43" s="1"/>
  <c r="AC74" i="43"/>
  <c r="AG74" i="43" l="1"/>
  <c r="AM74" i="43"/>
  <c r="K75" i="43"/>
  <c r="AD75" i="43"/>
  <c r="T75" i="43"/>
  <c r="AH75" i="43"/>
  <c r="Y75" i="43" l="1"/>
  <c r="J76" i="43" s="1"/>
  <c r="L75" i="43"/>
  <c r="AB75" i="43" s="1"/>
  <c r="AL74" i="43"/>
  <c r="AJ74" i="43"/>
  <c r="N75" i="43" l="1"/>
  <c r="O75" i="43" s="1"/>
  <c r="X75" i="43" s="1"/>
  <c r="AC75" i="43"/>
  <c r="S76" i="43"/>
  <c r="AF76" i="43" s="1"/>
  <c r="Z76" i="43"/>
  <c r="Q76" i="43" l="1"/>
  <c r="AG75" i="43"/>
  <c r="AM75" i="43"/>
  <c r="AL75" i="43" l="1"/>
  <c r="AJ75" i="43"/>
  <c r="K76" i="43"/>
  <c r="AD76" i="43"/>
  <c r="T76" i="43"/>
  <c r="AH76" i="43"/>
  <c r="L76" i="43" l="1"/>
  <c r="AB76" i="43" s="1"/>
  <c r="Y76" i="43"/>
  <c r="J77" i="43" s="1"/>
  <c r="Z77" i="43" l="1"/>
  <c r="Q77" i="43"/>
  <c r="AC76" i="43"/>
  <c r="N76" i="43"/>
  <c r="O76" i="43" s="1"/>
  <c r="X76" i="43" s="1"/>
  <c r="AG76" i="43" l="1"/>
  <c r="AM76" i="43"/>
  <c r="K77" i="43"/>
  <c r="T77" i="43"/>
  <c r="AD77" i="43"/>
  <c r="AH77" i="43"/>
  <c r="Y77" i="43" l="1"/>
  <c r="J78" i="43" s="1"/>
  <c r="L77" i="43"/>
  <c r="AJ76" i="43"/>
  <c r="AL76" i="43"/>
  <c r="AB77" i="43" l="1"/>
  <c r="N77" i="43"/>
  <c r="O77" i="43" s="1"/>
  <c r="X77" i="43" s="1"/>
  <c r="AC77" i="43"/>
  <c r="Q78" i="43"/>
  <c r="Z78" i="43"/>
  <c r="K78" i="43" l="1"/>
  <c r="T78" i="43"/>
  <c r="AD78" i="43"/>
  <c r="AH78" i="43"/>
  <c r="AM77" i="43"/>
  <c r="AG77" i="43"/>
  <c r="AJ77" i="43" l="1"/>
  <c r="AL77" i="43"/>
  <c r="L78" i="43"/>
  <c r="AB78" i="43" s="1"/>
  <c r="Y78" i="43"/>
  <c r="J79" i="43" s="1"/>
  <c r="Q79" i="43" l="1"/>
  <c r="Z79" i="43"/>
  <c r="N78" i="43"/>
  <c r="O78" i="43" s="1"/>
  <c r="X78" i="43" s="1"/>
  <c r="AC78" i="43"/>
  <c r="AG78" i="43" l="1"/>
  <c r="AM78" i="43"/>
  <c r="K79" i="43"/>
  <c r="T79" i="43"/>
  <c r="AD79" i="43"/>
  <c r="AH79" i="43"/>
  <c r="L79" i="43" l="1"/>
  <c r="AB79" i="43" s="1"/>
  <c r="Y79" i="43"/>
  <c r="J80" i="43" s="1"/>
  <c r="AL78" i="43"/>
  <c r="AJ78" i="43"/>
  <c r="Q80" i="43" l="1"/>
  <c r="K80" i="43" s="1"/>
  <c r="Z80" i="43"/>
  <c r="AC79" i="43"/>
  <c r="N79" i="43"/>
  <c r="O79" i="43" s="1"/>
  <c r="X79" i="43" s="1"/>
  <c r="AM79" i="43" l="1"/>
  <c r="AG79" i="43"/>
  <c r="L80" i="43"/>
  <c r="AB80" i="43" s="1"/>
  <c r="Y80" i="43"/>
  <c r="J81" i="43" s="1"/>
  <c r="S81" i="43" s="1"/>
  <c r="AF81" i="43" s="1"/>
  <c r="AD80" i="43"/>
  <c r="T80" i="43"/>
  <c r="AH80" i="43"/>
  <c r="Q81" i="43" l="1"/>
  <c r="K81" i="43" s="1"/>
  <c r="Z81" i="43"/>
  <c r="N80" i="43"/>
  <c r="O80" i="43" s="1"/>
  <c r="X80" i="43" s="1"/>
  <c r="AC80" i="43"/>
  <c r="AJ79" i="43"/>
  <c r="AL79" i="43"/>
  <c r="AM80" i="43" l="1"/>
  <c r="AG80" i="43"/>
  <c r="Y81" i="43"/>
  <c r="J82" i="43" s="1"/>
  <c r="S82" i="43" s="1"/>
  <c r="AF82" i="43" s="1"/>
  <c r="L81" i="43"/>
  <c r="AD81" i="43"/>
  <c r="T81" i="43"/>
  <c r="AH81" i="43"/>
  <c r="AB81" i="43" l="1"/>
  <c r="AC81" i="43"/>
  <c r="N81" i="43"/>
  <c r="O81" i="43" s="1"/>
  <c r="X81" i="43" s="1"/>
  <c r="Q82" i="43"/>
  <c r="Z82" i="43"/>
  <c r="AL80" i="43"/>
  <c r="AJ80" i="43"/>
  <c r="K82" i="43" l="1"/>
  <c r="AD82" i="43"/>
  <c r="T82" i="43"/>
  <c r="AH82" i="43"/>
  <c r="AG81" i="43"/>
  <c r="AM81" i="43"/>
  <c r="AJ81" i="43" l="1"/>
  <c r="AL81" i="43"/>
  <c r="L82" i="43"/>
  <c r="Y82" i="43"/>
  <c r="J83" i="43" s="1"/>
  <c r="Z83" i="43" l="1"/>
  <c r="Q83" i="43"/>
  <c r="AB82" i="43"/>
  <c r="N82" i="43"/>
  <c r="O82" i="43" s="1"/>
  <c r="X82" i="43" s="1"/>
  <c r="AC82" i="43"/>
  <c r="AM82" i="43" l="1"/>
  <c r="AG82" i="43"/>
  <c r="K83" i="43"/>
  <c r="AD83" i="43"/>
  <c r="T83" i="43"/>
  <c r="AH83" i="43"/>
  <c r="Y83" i="43" l="1"/>
  <c r="J84" i="43" s="1"/>
  <c r="L83" i="43"/>
  <c r="AL82" i="43"/>
  <c r="AJ82" i="43"/>
  <c r="AB83" i="43" l="1"/>
  <c r="AC83" i="43"/>
  <c r="N83" i="43"/>
  <c r="O83" i="43" s="1"/>
  <c r="X83" i="43" s="1"/>
  <c r="Q84" i="43"/>
  <c r="Z84" i="43"/>
  <c r="K84" i="43" l="1"/>
  <c r="AD84" i="43"/>
  <c r="T84" i="43"/>
  <c r="AH84" i="43"/>
  <c r="AM83" i="43"/>
  <c r="AG83" i="43"/>
  <c r="AL83" i="43" l="1"/>
  <c r="AJ83" i="43"/>
  <c r="L84" i="43"/>
  <c r="Y84" i="43"/>
  <c r="J85" i="43" s="1"/>
  <c r="S85" i="43" s="1"/>
  <c r="AF85" i="43" s="1"/>
  <c r="Z85" i="43" l="1"/>
  <c r="Q85" i="43"/>
  <c r="AB84" i="43"/>
  <c r="N84" i="43"/>
  <c r="O84" i="43" s="1"/>
  <c r="X84" i="43" s="1"/>
  <c r="AC84" i="43"/>
  <c r="AM84" i="43" l="1"/>
  <c r="AG84" i="43"/>
  <c r="K85" i="43"/>
  <c r="T85" i="43"/>
  <c r="AD85" i="43"/>
  <c r="AH85" i="43"/>
  <c r="Y85" i="43" l="1"/>
  <c r="J86" i="43" s="1"/>
  <c r="S86" i="43" s="1"/>
  <c r="AF86" i="43" s="1"/>
  <c r="L85" i="43"/>
  <c r="AJ84" i="43"/>
  <c r="AL84" i="43"/>
  <c r="AB85" i="43" l="1"/>
  <c r="AC85" i="43"/>
  <c r="N85" i="43"/>
  <c r="O85" i="43" s="1"/>
  <c r="X85" i="43" s="1"/>
  <c r="Q86" i="43"/>
  <c r="Z86" i="43"/>
  <c r="K86" i="43" l="1"/>
  <c r="AD86" i="43"/>
  <c r="T86" i="43"/>
  <c r="AH86" i="43"/>
  <c r="AM85" i="43"/>
  <c r="AG85" i="43"/>
  <c r="AJ85" i="43" l="1"/>
  <c r="AL85" i="43"/>
  <c r="L86" i="43"/>
  <c r="Y86" i="43"/>
  <c r="J87" i="43" s="1"/>
  <c r="S87" i="43" l="1"/>
  <c r="AF87" i="43" s="1"/>
  <c r="Z87" i="43"/>
  <c r="AB86" i="43"/>
  <c r="AC86" i="43"/>
  <c r="N86" i="43"/>
  <c r="O86" i="43" s="1"/>
  <c r="X86" i="43" s="1"/>
  <c r="Q87" i="43" l="1"/>
  <c r="T87" i="43" s="1"/>
  <c r="AG86" i="43"/>
  <c r="AM86" i="43"/>
  <c r="K87" i="43" l="1"/>
  <c r="L87" i="43" s="1"/>
  <c r="AB87" i="43" s="1"/>
  <c r="AD87" i="43"/>
  <c r="AH87" i="43"/>
  <c r="AJ86" i="43"/>
  <c r="AL86" i="43"/>
  <c r="Y87" i="43" l="1"/>
  <c r="J88" i="43" s="1"/>
  <c r="Z88" i="43" s="1"/>
  <c r="N87" i="43"/>
  <c r="O87" i="43" s="1"/>
  <c r="X87" i="43" s="1"/>
  <c r="AC87" i="43"/>
  <c r="Q88" i="43" l="1"/>
  <c r="AD88" i="43" s="1"/>
  <c r="AG87" i="43"/>
  <c r="AM87" i="43"/>
  <c r="K88" i="43" l="1"/>
  <c r="Y88" i="43" s="1"/>
  <c r="J89" i="43" s="1"/>
  <c r="AH88" i="43"/>
  <c r="T88" i="43"/>
  <c r="AL87" i="43"/>
  <c r="AJ87" i="43"/>
  <c r="L88" i="43" l="1"/>
  <c r="AB88" i="43" s="1"/>
  <c r="Q89" i="43"/>
  <c r="Z89" i="43"/>
  <c r="AC88" i="43" l="1"/>
  <c r="AG88" i="43" s="1"/>
  <c r="N88" i="43"/>
  <c r="O88" i="43" s="1"/>
  <c r="X88" i="43" s="1"/>
  <c r="K89" i="43"/>
  <c r="AD89" i="43"/>
  <c r="T89" i="43"/>
  <c r="AH89" i="43"/>
  <c r="AM88" i="43" l="1"/>
  <c r="L89" i="43"/>
  <c r="Y89" i="43"/>
  <c r="J90" i="43" s="1"/>
  <c r="AJ88" i="43"/>
  <c r="AL88" i="43"/>
  <c r="Q90" i="43" l="1"/>
  <c r="Z90" i="43"/>
  <c r="AB89" i="43"/>
  <c r="N89" i="43"/>
  <c r="O89" i="43" s="1"/>
  <c r="X89" i="43" s="1"/>
  <c r="AC89" i="43"/>
  <c r="K90" i="43" l="1"/>
  <c r="AD90" i="43"/>
  <c r="T90" i="43"/>
  <c r="AH90" i="43"/>
  <c r="AG89" i="43"/>
  <c r="AM89" i="43"/>
  <c r="AJ89" i="43" l="1"/>
  <c r="AL89" i="43"/>
  <c r="L90" i="43"/>
  <c r="Y90" i="43"/>
  <c r="J91" i="43" s="1"/>
  <c r="S91" i="43" s="1"/>
  <c r="AF91" i="43" s="1"/>
  <c r="Q91" i="43" l="1"/>
  <c r="Z91" i="43"/>
  <c r="AB90" i="43"/>
  <c r="N90" i="43"/>
  <c r="O90" i="43" s="1"/>
  <c r="X90" i="43" s="1"/>
  <c r="AC90" i="43"/>
  <c r="AM90" i="43" l="1"/>
  <c r="AG90" i="43"/>
  <c r="K91" i="43"/>
  <c r="AD91" i="43"/>
  <c r="T91" i="43"/>
  <c r="AH91" i="43"/>
  <c r="Y91" i="43" l="1"/>
  <c r="J92" i="43" s="1"/>
  <c r="S92" i="43" s="1"/>
  <c r="AF92" i="43" s="1"/>
  <c r="L91" i="43"/>
  <c r="AL90" i="43"/>
  <c r="AJ90" i="43"/>
  <c r="AB91" i="43" l="1"/>
  <c r="N91" i="43"/>
  <c r="O91" i="43" s="1"/>
  <c r="X91" i="43" s="1"/>
  <c r="AC91" i="43"/>
  <c r="Q92" i="43"/>
  <c r="Z92" i="43"/>
  <c r="K92" i="43" l="1"/>
  <c r="T92" i="43"/>
  <c r="AD92" i="43"/>
  <c r="AH92" i="43"/>
  <c r="AG91" i="43"/>
  <c r="AM91" i="43"/>
  <c r="AL91" i="43" l="1"/>
  <c r="AJ91" i="43"/>
  <c r="Y92" i="43"/>
  <c r="J93" i="43" s="1"/>
  <c r="L92" i="43"/>
  <c r="AB92" i="43" s="1"/>
  <c r="N92" i="43" l="1"/>
  <c r="O92" i="43" s="1"/>
  <c r="X92" i="43" s="1"/>
  <c r="AC92" i="43"/>
  <c r="Q93" i="43"/>
  <c r="Z93" i="43"/>
  <c r="K93" i="43" l="1"/>
  <c r="T93" i="43"/>
  <c r="AD93" i="43"/>
  <c r="AH93" i="43"/>
  <c r="AM92" i="43"/>
  <c r="AG92" i="43"/>
  <c r="AL92" i="43" l="1"/>
  <c r="AJ92" i="43"/>
  <c r="L93" i="43"/>
  <c r="Y93" i="43"/>
  <c r="J94" i="43" s="1"/>
  <c r="AB93" i="43" l="1"/>
  <c r="N93" i="43"/>
  <c r="O93" i="43" s="1"/>
  <c r="X93" i="43" s="1"/>
  <c r="AC93" i="43"/>
  <c r="Q94" i="43"/>
  <c r="Z94" i="43"/>
  <c r="AG93" i="43" l="1"/>
  <c r="AM93" i="43"/>
  <c r="K94" i="43"/>
  <c r="AD94" i="43"/>
  <c r="T94" i="43"/>
  <c r="AH94" i="43"/>
  <c r="Y94" i="43" l="1"/>
  <c r="J95" i="43" s="1"/>
  <c r="S95" i="43" s="1"/>
  <c r="AF95" i="43" s="1"/>
  <c r="L94" i="43"/>
  <c r="AL93" i="43"/>
  <c r="AJ93" i="43"/>
  <c r="AB94" i="43" l="1"/>
  <c r="AC94" i="43"/>
  <c r="N94" i="43"/>
  <c r="O94" i="43" s="1"/>
  <c r="X94" i="43" s="1"/>
  <c r="Q95" i="43"/>
  <c r="Z95" i="43"/>
  <c r="AG94" i="43" l="1"/>
  <c r="AM94" i="43"/>
  <c r="K95" i="43"/>
  <c r="T95" i="43"/>
  <c r="AD95" i="43"/>
  <c r="AH95" i="43"/>
  <c r="L95" i="43" l="1"/>
  <c r="Y95" i="43"/>
  <c r="J96" i="43" s="1"/>
  <c r="S96" i="43" s="1"/>
  <c r="AF96" i="43" s="1"/>
  <c r="AL94" i="43"/>
  <c r="AJ94" i="43"/>
  <c r="Q96" i="43" l="1"/>
  <c r="Z96" i="43"/>
  <c r="AB95" i="43"/>
  <c r="N95" i="43"/>
  <c r="O95" i="43" s="1"/>
  <c r="X95" i="43" s="1"/>
  <c r="AC95" i="43"/>
  <c r="AM95" i="43" l="1"/>
  <c r="AG95" i="43"/>
  <c r="K96" i="43"/>
  <c r="T96" i="43"/>
  <c r="AD96" i="43"/>
  <c r="AH96" i="43"/>
  <c r="Y96" i="43" l="1"/>
  <c r="J97" i="43" s="1"/>
  <c r="L96" i="43"/>
  <c r="AB96" i="43" s="1"/>
  <c r="AL95" i="43"/>
  <c r="AJ95" i="43"/>
  <c r="N96" i="43" l="1"/>
  <c r="O96" i="43" s="1"/>
  <c r="X96" i="43" s="1"/>
  <c r="AC96" i="43"/>
  <c r="Q97" i="43"/>
  <c r="Z97" i="43"/>
  <c r="K97" i="43" l="1"/>
  <c r="AD97" i="43"/>
  <c r="T97" i="43"/>
  <c r="AH97" i="43"/>
  <c r="AG96" i="43"/>
  <c r="AM96" i="43"/>
  <c r="AL96" i="43" l="1"/>
  <c r="AJ96" i="43"/>
  <c r="L97" i="43"/>
  <c r="AB97" i="43" s="1"/>
  <c r="Y97" i="43"/>
  <c r="J98" i="43" s="1"/>
  <c r="AC97" i="43" l="1"/>
  <c r="N97" i="43"/>
  <c r="O97" i="43" s="1"/>
  <c r="X97" i="43" s="1"/>
  <c r="S98" i="43"/>
  <c r="AF98" i="43" s="1"/>
  <c r="Z98" i="43"/>
  <c r="Q98" i="43" l="1"/>
  <c r="AG97" i="43"/>
  <c r="AM97" i="43"/>
  <c r="AL97" i="43" l="1"/>
  <c r="AJ97" i="43"/>
  <c r="K98" i="43"/>
  <c r="T98" i="43"/>
  <c r="AD98" i="43"/>
  <c r="AH98" i="43"/>
  <c r="Y98" i="43" l="1"/>
  <c r="J99" i="43" s="1"/>
  <c r="L98" i="43"/>
  <c r="AB98" i="43" s="1"/>
  <c r="N98" i="43" l="1"/>
  <c r="O98" i="43" s="1"/>
  <c r="X98" i="43" s="1"/>
  <c r="AC98" i="43"/>
  <c r="Q99" i="43"/>
  <c r="Z99" i="43"/>
  <c r="K99" i="43" l="1"/>
  <c r="AD99" i="43"/>
  <c r="T99" i="43"/>
  <c r="AH99" i="43"/>
  <c r="AM98" i="43"/>
  <c r="AG98" i="43"/>
  <c r="AL98" i="43" l="1"/>
  <c r="AJ98" i="43"/>
  <c r="L99" i="43"/>
  <c r="AB99" i="43" s="1"/>
  <c r="Y99" i="43"/>
  <c r="J100" i="43" s="1"/>
  <c r="Q100" i="43" l="1"/>
  <c r="Z100" i="43"/>
  <c r="AC99" i="43"/>
  <c r="N99" i="43"/>
  <c r="O99" i="43" s="1"/>
  <c r="X99" i="43" s="1"/>
  <c r="AG99" i="43" l="1"/>
  <c r="AM99" i="43"/>
  <c r="K100" i="43"/>
  <c r="AD100" i="43"/>
  <c r="T100" i="43"/>
  <c r="AH100" i="43"/>
  <c r="L100" i="43" l="1"/>
  <c r="Y100" i="43"/>
  <c r="J101" i="43" s="1"/>
  <c r="S101" i="43" s="1"/>
  <c r="AF101" i="43" s="1"/>
  <c r="AL99" i="43"/>
  <c r="AJ99" i="43"/>
  <c r="Q101" i="43" l="1"/>
  <c r="K101" i="43" s="1"/>
  <c r="Z101" i="43"/>
  <c r="AB100" i="43"/>
  <c r="N100" i="43"/>
  <c r="O100" i="43" s="1"/>
  <c r="X100" i="43" s="1"/>
  <c r="AC100" i="43"/>
  <c r="Y101" i="43" l="1"/>
  <c r="J102" i="43" s="1"/>
  <c r="S102" i="43" s="1"/>
  <c r="AF102" i="43" s="1"/>
  <c r="L101" i="43"/>
  <c r="AD101" i="43"/>
  <c r="T101" i="43"/>
  <c r="AH101" i="43"/>
  <c r="AG100" i="43"/>
  <c r="AM100" i="43"/>
  <c r="AL100" i="43" l="1"/>
  <c r="AJ100" i="43"/>
  <c r="AB101" i="43"/>
  <c r="AC101" i="43"/>
  <c r="N101" i="43"/>
  <c r="O101" i="43" s="1"/>
  <c r="X101" i="43" s="1"/>
  <c r="Q102" i="43"/>
  <c r="K102" i="43" s="1"/>
  <c r="Z102" i="43"/>
  <c r="AG101" i="43" l="1"/>
  <c r="AM101" i="43"/>
  <c r="Y102" i="43"/>
  <c r="J103" i="43" s="1"/>
  <c r="L102" i="43"/>
  <c r="AD102" i="43"/>
  <c r="T102" i="43"/>
  <c r="AH102" i="43"/>
  <c r="AB102" i="43" l="1"/>
  <c r="N102" i="43"/>
  <c r="O102" i="43" s="1"/>
  <c r="X102" i="43" s="1"/>
  <c r="AC102" i="43"/>
  <c r="Z103" i="43"/>
  <c r="Q103" i="43"/>
  <c r="AL101" i="43"/>
  <c r="AJ101" i="43"/>
  <c r="K103" i="43" l="1"/>
  <c r="T103" i="43"/>
  <c r="AD103" i="43"/>
  <c r="AH103" i="43"/>
  <c r="AM102" i="43"/>
  <c r="AG102" i="43"/>
  <c r="AL102" i="43" l="1"/>
  <c r="AJ102" i="43"/>
  <c r="L103" i="43"/>
  <c r="Y103" i="43"/>
  <c r="J104" i="43" s="1"/>
  <c r="Z104" i="43" l="1"/>
  <c r="Q104" i="43"/>
  <c r="AB103" i="43"/>
  <c r="N103" i="43"/>
  <c r="O103" i="43" s="1"/>
  <c r="X103" i="43" s="1"/>
  <c r="AC103" i="43"/>
  <c r="AG103" i="43" l="1"/>
  <c r="AM103" i="43"/>
  <c r="K104" i="43"/>
  <c r="T104" i="43"/>
  <c r="AD104" i="43"/>
  <c r="AH104" i="43"/>
  <c r="Y104" i="43" l="1"/>
  <c r="J105" i="43" s="1"/>
  <c r="S105" i="43" s="1"/>
  <c r="AF105" i="43" s="1"/>
  <c r="L104" i="43"/>
  <c r="AJ103" i="43"/>
  <c r="AL103" i="43"/>
  <c r="AB104" i="43" l="1"/>
  <c r="AC104" i="43"/>
  <c r="N104" i="43"/>
  <c r="O104" i="43" s="1"/>
  <c r="X104" i="43" s="1"/>
  <c r="Q105" i="43"/>
  <c r="Z105" i="43"/>
  <c r="K105" i="43" l="1"/>
  <c r="AD105" i="43"/>
  <c r="T105" i="43"/>
  <c r="AH105" i="43"/>
  <c r="AM104" i="43"/>
  <c r="AG104" i="43"/>
  <c r="AJ104" i="43" l="1"/>
  <c r="AL104" i="43"/>
  <c r="L105" i="43"/>
  <c r="Y105" i="43"/>
  <c r="J106" i="43" s="1"/>
  <c r="S106" i="43" s="1"/>
  <c r="AF106" i="43" s="1"/>
  <c r="AB105" i="43" l="1"/>
  <c r="AC105" i="43"/>
  <c r="N105" i="43"/>
  <c r="O105" i="43" s="1"/>
  <c r="X105" i="43" s="1"/>
  <c r="Q106" i="43"/>
  <c r="Z106" i="43"/>
  <c r="K106" i="43" l="1"/>
  <c r="T106" i="43"/>
  <c r="AD106" i="43"/>
  <c r="AH106" i="43"/>
  <c r="AG105" i="43"/>
  <c r="AM105" i="43"/>
  <c r="AJ105" i="43" l="1"/>
  <c r="AL105" i="43"/>
  <c r="L106" i="43"/>
  <c r="Y106" i="43"/>
  <c r="J107" i="43" s="1"/>
  <c r="AB106" i="43" l="1"/>
  <c r="AC106" i="43"/>
  <c r="N106" i="43"/>
  <c r="O106" i="43" s="1"/>
  <c r="X106" i="43" s="1"/>
  <c r="Z107" i="43"/>
  <c r="Q107" i="43"/>
  <c r="K107" i="43" l="1"/>
  <c r="AD107" i="43"/>
  <c r="T107" i="43"/>
  <c r="AH107" i="43"/>
  <c r="AM106" i="43"/>
  <c r="AG106" i="43"/>
  <c r="AL106" i="43" l="1"/>
  <c r="AJ106" i="43"/>
  <c r="L107" i="43"/>
  <c r="Y107" i="43"/>
  <c r="J108" i="43" s="1"/>
  <c r="Q108" i="43" l="1"/>
  <c r="Z108" i="43"/>
  <c r="AB107" i="43"/>
  <c r="AC107" i="43"/>
  <c r="N107" i="43"/>
  <c r="O107" i="43" s="1"/>
  <c r="X107" i="43" s="1"/>
  <c r="AM107" i="43" l="1"/>
  <c r="AG107" i="43"/>
  <c r="K108" i="43"/>
  <c r="T108" i="43"/>
  <c r="AD108" i="43"/>
  <c r="AH108" i="43"/>
  <c r="L108" i="43" l="1"/>
  <c r="Y108" i="43"/>
  <c r="J109" i="43" s="1"/>
  <c r="AL107" i="43"/>
  <c r="AJ107" i="43"/>
  <c r="S109" i="43" l="1"/>
  <c r="AF109" i="43" s="1"/>
  <c r="Z109" i="43"/>
  <c r="AB108" i="43"/>
  <c r="N108" i="43"/>
  <c r="O108" i="43" s="1"/>
  <c r="X108" i="43" s="1"/>
  <c r="AC108" i="43"/>
  <c r="AM108" i="43" l="1"/>
  <c r="AG108" i="43"/>
  <c r="Q109" i="43"/>
  <c r="K109" i="43" l="1"/>
  <c r="AD109" i="43"/>
  <c r="T109" i="43"/>
  <c r="AH109" i="43"/>
  <c r="AJ108" i="43"/>
  <c r="AL108" i="43"/>
  <c r="L109" i="43" l="1"/>
  <c r="Y109" i="43"/>
  <c r="J110" i="43" s="1"/>
  <c r="Q110" i="43" l="1"/>
  <c r="Z110" i="43"/>
  <c r="AB109" i="43"/>
  <c r="AC109" i="43"/>
  <c r="N109" i="43"/>
  <c r="O109" i="43" s="1"/>
  <c r="X109" i="43" s="1"/>
  <c r="AG109" i="43" l="1"/>
  <c r="AM109" i="43"/>
  <c r="K110" i="43"/>
  <c r="T110" i="43"/>
  <c r="AD110" i="43"/>
  <c r="AH110" i="43"/>
  <c r="L110" i="43" l="1"/>
  <c r="AB110" i="43" s="1"/>
  <c r="Y110" i="43"/>
  <c r="J111" i="43" s="1"/>
  <c r="S111" i="43" s="1"/>
  <c r="AF111" i="43" s="1"/>
  <c r="AJ109" i="43"/>
  <c r="AL109" i="43"/>
  <c r="Q111" i="43" l="1"/>
  <c r="K111" i="43" s="1"/>
  <c r="Y111" i="43" s="1"/>
  <c r="J112" i="43" s="1"/>
  <c r="S112" i="43" s="1"/>
  <c r="AF112" i="43" s="1"/>
  <c r="Z111" i="43"/>
  <c r="N110" i="43"/>
  <c r="O110" i="43" s="1"/>
  <c r="X110" i="43" s="1"/>
  <c r="AC110" i="43"/>
  <c r="Z112" i="43" l="1"/>
  <c r="Q112" i="43"/>
  <c r="K112" i="43" s="1"/>
  <c r="L112" i="43" s="1"/>
  <c r="AD111" i="43"/>
  <c r="T111" i="43"/>
  <c r="AH111" i="43"/>
  <c r="L111" i="43"/>
  <c r="AB111" i="43" s="1"/>
  <c r="AM110" i="43"/>
  <c r="AG110" i="43"/>
  <c r="AL110" i="43" l="1"/>
  <c r="AJ110" i="43"/>
  <c r="AB112" i="43"/>
  <c r="AC112" i="43"/>
  <c r="N112" i="43"/>
  <c r="O112" i="43" s="1"/>
  <c r="X112" i="43" s="1"/>
  <c r="Y112" i="43"/>
  <c r="J113" i="43" s="1"/>
  <c r="AC111" i="43"/>
  <c r="N111" i="43"/>
  <c r="O111" i="43" s="1"/>
  <c r="X111" i="43" s="1"/>
  <c r="AD112" i="43"/>
  <c r="T112" i="43"/>
  <c r="AH112" i="43"/>
  <c r="AM112" i="43" l="1"/>
  <c r="AG112" i="43"/>
  <c r="Q113" i="43"/>
  <c r="Z113" i="43"/>
  <c r="AM111" i="43"/>
  <c r="AG111" i="43"/>
  <c r="AD113" i="43" l="1"/>
  <c r="T113" i="43"/>
  <c r="AH113" i="43"/>
  <c r="AL111" i="43"/>
  <c r="AJ111" i="43"/>
  <c r="AL112" i="43"/>
  <c r="AJ112" i="43"/>
  <c r="K113" i="43"/>
  <c r="L113" i="43" l="1"/>
  <c r="AB113" i="43" s="1"/>
  <c r="Y113" i="43"/>
  <c r="J114" i="43" s="1"/>
  <c r="Z114" i="43" l="1"/>
  <c r="Q114" i="43"/>
  <c r="AC113" i="43"/>
  <c r="N113" i="43"/>
  <c r="O113" i="43" s="1"/>
  <c r="X113" i="43" s="1"/>
  <c r="AM113" i="43" l="1"/>
  <c r="AG113" i="43"/>
  <c r="K114" i="43"/>
  <c r="AD114" i="43"/>
  <c r="T114" i="43"/>
  <c r="AH114" i="43"/>
  <c r="L114" i="43" l="1"/>
  <c r="Y114" i="43"/>
  <c r="J115" i="43" s="1"/>
  <c r="S115" i="43" s="1"/>
  <c r="AF115" i="43" s="1"/>
  <c r="AJ113" i="43"/>
  <c r="AL113" i="43"/>
  <c r="Q115" i="43" l="1"/>
  <c r="Z115" i="43"/>
  <c r="AB114" i="43"/>
  <c r="AC114" i="43"/>
  <c r="N114" i="43"/>
  <c r="O114" i="43" s="1"/>
  <c r="X114" i="43" s="1"/>
  <c r="AM114" i="43" l="1"/>
  <c r="AG114" i="43"/>
  <c r="K115" i="43"/>
  <c r="AD115" i="43"/>
  <c r="T115" i="43"/>
  <c r="AH115" i="43"/>
  <c r="L115" i="43" l="1"/>
  <c r="Y115" i="43"/>
  <c r="J116" i="43" s="1"/>
  <c r="S116" i="43" s="1"/>
  <c r="AF116" i="43" s="1"/>
  <c r="AJ114" i="43"/>
  <c r="AL114" i="43"/>
  <c r="Q116" i="43" l="1"/>
  <c r="Z116" i="43"/>
  <c r="AB115" i="43"/>
  <c r="AC115" i="43"/>
  <c r="N115" i="43"/>
  <c r="O115" i="43" s="1"/>
  <c r="X115" i="43" s="1"/>
  <c r="AM115" i="43" l="1"/>
  <c r="AG115" i="43"/>
  <c r="K116" i="43"/>
  <c r="AD116" i="43"/>
  <c r="T116" i="43"/>
  <c r="AH116" i="43"/>
  <c r="Y116" i="43" l="1"/>
  <c r="J117" i="43" s="1"/>
  <c r="L116" i="43"/>
  <c r="AB116" i="43" s="1"/>
  <c r="AL115" i="43"/>
  <c r="AJ115" i="43"/>
  <c r="AC116" i="43" l="1"/>
  <c r="N116" i="43"/>
  <c r="O116" i="43" s="1"/>
  <c r="X116" i="43" s="1"/>
  <c r="Q117" i="43"/>
  <c r="Z117" i="43"/>
  <c r="K117" i="43" l="1"/>
  <c r="AD117" i="43"/>
  <c r="T117" i="43"/>
  <c r="AH117" i="43"/>
  <c r="AM116" i="43"/>
  <c r="AG116" i="43"/>
  <c r="AJ116" i="43" l="1"/>
  <c r="AL116" i="43"/>
  <c r="L117" i="43"/>
  <c r="Y117" i="43"/>
  <c r="J118" i="43" s="1"/>
  <c r="AB117" i="43" l="1"/>
  <c r="N117" i="43"/>
  <c r="O117" i="43" s="1"/>
  <c r="X117" i="43" s="1"/>
  <c r="AC117" i="43"/>
  <c r="Z118" i="43"/>
  <c r="Q118" i="43"/>
  <c r="K118" i="43" l="1"/>
  <c r="T118" i="43"/>
  <c r="AD118" i="43"/>
  <c r="AH118" i="43"/>
  <c r="AG117" i="43"/>
  <c r="AM117" i="43"/>
  <c r="AJ117" i="43" l="1"/>
  <c r="AL117" i="43"/>
  <c r="Y118" i="43"/>
  <c r="J119" i="43" s="1"/>
  <c r="L118" i="43"/>
  <c r="AB118" i="43" l="1"/>
  <c r="AC118" i="43"/>
  <c r="N118" i="43"/>
  <c r="O118" i="43" s="1"/>
  <c r="X118" i="43" s="1"/>
  <c r="Q119" i="43"/>
  <c r="Z119" i="43"/>
  <c r="K119" i="43" l="1"/>
  <c r="T119" i="43"/>
  <c r="AD119" i="43"/>
  <c r="AH119" i="43"/>
  <c r="AM118" i="43"/>
  <c r="AG118" i="43"/>
  <c r="AL118" i="43" l="1"/>
  <c r="AJ118" i="43"/>
  <c r="L119" i="43"/>
  <c r="AB119" i="43" s="1"/>
  <c r="Y119" i="43"/>
  <c r="J120" i="43" s="1"/>
  <c r="S120" i="43" l="1"/>
  <c r="AF120" i="43" s="1"/>
  <c r="Z120" i="43"/>
  <c r="AC119" i="43"/>
  <c r="N119" i="43"/>
  <c r="O119" i="43" s="1"/>
  <c r="X119" i="43" s="1"/>
  <c r="AM119" i="43" l="1"/>
  <c r="AG119" i="43"/>
  <c r="Q120" i="43"/>
  <c r="K120" i="43" l="1"/>
  <c r="T120" i="43"/>
  <c r="AD120" i="43"/>
  <c r="AH120" i="43"/>
  <c r="AL119" i="43"/>
  <c r="AJ119" i="43"/>
  <c r="L120" i="43" l="1"/>
  <c r="AB120" i="43" s="1"/>
  <c r="Y120" i="43"/>
  <c r="J121" i="43" s="1"/>
  <c r="S121" i="43" s="1"/>
  <c r="AF121" i="43" s="1"/>
  <c r="Q121" i="43" l="1"/>
  <c r="Z121" i="43"/>
  <c r="N120" i="43"/>
  <c r="O120" i="43" s="1"/>
  <c r="X120" i="43" s="1"/>
  <c r="AC120" i="43"/>
  <c r="AG120" i="43" l="1"/>
  <c r="AM120" i="43"/>
  <c r="K121" i="43"/>
  <c r="T121" i="43"/>
  <c r="AD121" i="43"/>
  <c r="AH121" i="43"/>
  <c r="L121" i="43" l="1"/>
  <c r="AB121" i="43" s="1"/>
  <c r="Y121" i="43"/>
  <c r="J122" i="43" s="1"/>
  <c r="S122" i="43" s="1"/>
  <c r="AF122" i="43" s="1"/>
  <c r="AL120" i="43"/>
  <c r="AJ120" i="43"/>
  <c r="Z122" i="43" l="1"/>
  <c r="Q122" i="43"/>
  <c r="AC121" i="43"/>
  <c r="N121" i="43"/>
  <c r="O121" i="43" s="1"/>
  <c r="X121" i="43" s="1"/>
  <c r="AG121" i="43" l="1"/>
  <c r="AM121" i="43"/>
  <c r="K122" i="43"/>
  <c r="T122" i="43"/>
  <c r="AD122" i="43"/>
  <c r="AH122" i="43"/>
  <c r="Y122" i="43" l="1"/>
  <c r="J123" i="43" s="1"/>
  <c r="L122" i="43"/>
  <c r="AL121" i="43"/>
  <c r="AJ121" i="43"/>
  <c r="AB122" i="43" l="1"/>
  <c r="N122" i="43"/>
  <c r="O122" i="43" s="1"/>
  <c r="X122" i="43" s="1"/>
  <c r="AC122" i="43"/>
  <c r="Q123" i="43"/>
  <c r="Z123" i="43"/>
  <c r="K123" i="43" l="1"/>
  <c r="AD123" i="43"/>
  <c r="T123" i="43"/>
  <c r="AH123" i="43"/>
  <c r="AG122" i="43"/>
  <c r="AM122" i="43"/>
  <c r="AL122" i="43" l="1"/>
  <c r="AJ122" i="43"/>
  <c r="L123" i="43"/>
  <c r="AB123" i="43" s="1"/>
  <c r="Y123" i="43"/>
  <c r="J124" i="43" s="1"/>
  <c r="Z124" i="43" l="1"/>
  <c r="Q124" i="43"/>
  <c r="AC123" i="43"/>
  <c r="N123" i="43"/>
  <c r="O123" i="43" s="1"/>
  <c r="X123" i="43" s="1"/>
  <c r="AM123" i="43" l="1"/>
  <c r="AG123" i="43"/>
  <c r="K124" i="43"/>
  <c r="AD124" i="43"/>
  <c r="T124" i="43"/>
  <c r="AH124" i="43"/>
  <c r="L124" i="43" l="1"/>
  <c r="Y124" i="43"/>
  <c r="J125" i="43" s="1"/>
  <c r="S125" i="43" s="1"/>
  <c r="AF125" i="43" s="1"/>
  <c r="AJ123" i="43"/>
  <c r="AL123" i="43"/>
  <c r="Q125" i="43" l="1"/>
  <c r="Z125" i="43"/>
  <c r="AB124" i="43"/>
  <c r="N124" i="43"/>
  <c r="O124" i="43" s="1"/>
  <c r="X124" i="43" s="1"/>
  <c r="AC124" i="43"/>
  <c r="AG124" i="43" l="1"/>
  <c r="AM124" i="43"/>
  <c r="K125" i="43"/>
  <c r="AD125" i="43"/>
  <c r="T125" i="43"/>
  <c r="AH125" i="43"/>
  <c r="L125" i="43" l="1"/>
  <c r="Y125" i="43"/>
  <c r="J126" i="43" s="1"/>
  <c r="S126" i="43" s="1"/>
  <c r="AF126" i="43" s="1"/>
  <c r="AJ124" i="43"/>
  <c r="AL124" i="43"/>
  <c r="Q126" i="43" l="1"/>
  <c r="Z126" i="43"/>
  <c r="AB125" i="43"/>
  <c r="AC125" i="43"/>
  <c r="N125" i="43"/>
  <c r="O125" i="43" s="1"/>
  <c r="X125" i="43" s="1"/>
  <c r="AM125" i="43" l="1"/>
  <c r="AG125" i="43"/>
  <c r="K126" i="43"/>
  <c r="AD126" i="43"/>
  <c r="T126" i="43"/>
  <c r="AH126" i="43"/>
  <c r="L126" i="43" l="1"/>
  <c r="AB126" i="43" s="1"/>
  <c r="Y126" i="43"/>
  <c r="J127" i="43" s="1"/>
  <c r="AL125" i="43"/>
  <c r="AJ125" i="43"/>
  <c r="Q127" i="43" l="1"/>
  <c r="Z127" i="43"/>
  <c r="AC126" i="43"/>
  <c r="N126" i="43"/>
  <c r="O126" i="43" s="1"/>
  <c r="X126" i="43" s="1"/>
  <c r="AG126" i="43" l="1"/>
  <c r="AM126" i="43"/>
  <c r="K127" i="43"/>
  <c r="AD127" i="43"/>
  <c r="T127" i="43"/>
  <c r="AH127" i="43"/>
  <c r="L127" i="43" l="1"/>
  <c r="Y127" i="43"/>
  <c r="J128" i="43" s="1"/>
  <c r="AL126" i="43"/>
  <c r="AJ126" i="43"/>
  <c r="Q128" i="43" l="1"/>
  <c r="Z128" i="43"/>
  <c r="AB127" i="43"/>
  <c r="AC127" i="43"/>
  <c r="N127" i="43"/>
  <c r="O127" i="43" s="1"/>
  <c r="X127" i="43" s="1"/>
  <c r="AM127" i="43" l="1"/>
  <c r="AG127" i="43"/>
  <c r="K128" i="43"/>
  <c r="T128" i="43"/>
  <c r="AD128" i="43"/>
  <c r="AH128" i="43"/>
  <c r="L128" i="43" l="1"/>
  <c r="AB128" i="43" s="1"/>
  <c r="Y128" i="43"/>
  <c r="J129" i="43" s="1"/>
  <c r="AL127" i="43"/>
  <c r="AJ127" i="43"/>
  <c r="Q129" i="43" l="1"/>
  <c r="Z129" i="43"/>
  <c r="AC128" i="43"/>
  <c r="N128" i="43"/>
  <c r="O128" i="43" s="1"/>
  <c r="X128" i="43" s="1"/>
  <c r="AM128" i="43" l="1"/>
  <c r="AG128" i="43"/>
  <c r="K129" i="43"/>
  <c r="AD129" i="43"/>
  <c r="T129" i="43"/>
  <c r="AH129" i="43"/>
  <c r="L129" i="43" l="1"/>
  <c r="Y129" i="43"/>
  <c r="J130" i="43" s="1"/>
  <c r="AJ128" i="43"/>
  <c r="AL128" i="43"/>
  <c r="Z130" i="43" l="1"/>
  <c r="Q130" i="43"/>
  <c r="AB129" i="43"/>
  <c r="AC129" i="43"/>
  <c r="N129" i="43"/>
  <c r="O129" i="43" s="1"/>
  <c r="X129" i="43" s="1"/>
  <c r="AM129" i="43" l="1"/>
  <c r="AG129" i="43"/>
  <c r="K130" i="43"/>
  <c r="AD130" i="43"/>
  <c r="T130" i="43"/>
  <c r="AH130" i="43"/>
  <c r="Y130" i="43" l="1"/>
  <c r="J131" i="43" s="1"/>
  <c r="L130" i="43"/>
  <c r="AB130" i="43" s="1"/>
  <c r="AJ129" i="43"/>
  <c r="AL129" i="43"/>
  <c r="N130" i="43" l="1"/>
  <c r="O130" i="43" s="1"/>
  <c r="X130" i="43" s="1"/>
  <c r="AC130" i="43"/>
  <c r="S131" i="43"/>
  <c r="AF131" i="43" s="1"/>
  <c r="Z131" i="43"/>
  <c r="AM130" i="43" l="1"/>
  <c r="AG130" i="43"/>
  <c r="Q131" i="43"/>
  <c r="K131" i="43" l="1"/>
  <c r="T131" i="43"/>
  <c r="AD131" i="43"/>
  <c r="AH131" i="43"/>
  <c r="AL130" i="43"/>
  <c r="AJ130" i="43"/>
  <c r="L131" i="43" l="1"/>
  <c r="Y131" i="43"/>
  <c r="J132" i="43" s="1"/>
  <c r="S132" i="43" s="1"/>
  <c r="AF132" i="43" s="1"/>
  <c r="Q132" i="43" l="1"/>
  <c r="Z132" i="43"/>
  <c r="AB131" i="43"/>
  <c r="N131" i="43"/>
  <c r="O131" i="43" s="1"/>
  <c r="X131" i="43" s="1"/>
  <c r="AC131" i="43"/>
  <c r="AM131" i="43" l="1"/>
  <c r="AG131" i="43"/>
  <c r="K132" i="43"/>
  <c r="T132" i="43"/>
  <c r="AD132" i="43"/>
  <c r="AH132" i="43"/>
  <c r="Y132" i="43" l="1"/>
  <c r="J133" i="43" s="1"/>
  <c r="L132" i="43"/>
  <c r="AB132" i="43" s="1"/>
  <c r="AJ131" i="43"/>
  <c r="AL131" i="43"/>
  <c r="AC132" i="43" l="1"/>
  <c r="N132" i="43"/>
  <c r="O132" i="43" s="1"/>
  <c r="X132" i="43" s="1"/>
  <c r="Q133" i="43"/>
  <c r="Z133" i="43"/>
  <c r="AM132" i="43" l="1"/>
  <c r="AG132" i="43"/>
  <c r="K133" i="43"/>
  <c r="AD133" i="43"/>
  <c r="T133" i="43"/>
  <c r="AH133" i="43"/>
  <c r="L133" i="43" l="1"/>
  <c r="AB133" i="43" s="1"/>
  <c r="Y133" i="43"/>
  <c r="J134" i="43" s="1"/>
  <c r="AJ132" i="43"/>
  <c r="AL132" i="43"/>
  <c r="Z134" i="43" l="1"/>
  <c r="Q134" i="43"/>
  <c r="N133" i="43"/>
  <c r="O133" i="43" s="1"/>
  <c r="X133" i="43" s="1"/>
  <c r="AC133" i="43"/>
  <c r="K134" i="43" l="1"/>
  <c r="T134" i="43"/>
  <c r="AD134" i="43"/>
  <c r="AH134" i="43"/>
  <c r="AM133" i="43"/>
  <c r="AG133" i="43"/>
  <c r="AJ133" i="43" l="1"/>
  <c r="AL133" i="43"/>
  <c r="Y134" i="43"/>
  <c r="J135" i="43" s="1"/>
  <c r="S135" i="43" s="1"/>
  <c r="AF135" i="43" s="1"/>
  <c r="L134" i="43"/>
  <c r="Q135" i="43" l="1"/>
  <c r="Z135" i="43"/>
  <c r="AB134" i="43"/>
  <c r="AC134" i="43"/>
  <c r="N134" i="43"/>
  <c r="O134" i="43" s="1"/>
  <c r="X134" i="43" s="1"/>
  <c r="AM134" i="43" l="1"/>
  <c r="AG134" i="43"/>
  <c r="K135" i="43"/>
  <c r="AD135" i="43"/>
  <c r="T135" i="43"/>
  <c r="AH135" i="43"/>
  <c r="L135" i="43" l="1"/>
  <c r="Y135" i="43"/>
  <c r="J136" i="43" s="1"/>
  <c r="S136" i="43" s="1"/>
  <c r="AF136" i="43" s="1"/>
  <c r="AJ134" i="43"/>
  <c r="AL134" i="43"/>
  <c r="Q136" i="43" l="1"/>
  <c r="Z136" i="43"/>
  <c r="AB135" i="43"/>
  <c r="AC135" i="43"/>
  <c r="N135" i="43"/>
  <c r="O135" i="43" s="1"/>
  <c r="X135" i="43" s="1"/>
  <c r="AM135" i="43" l="1"/>
  <c r="AG135" i="43"/>
  <c r="K136" i="43"/>
  <c r="AD136" i="43"/>
  <c r="T136" i="43"/>
  <c r="AH136" i="43"/>
  <c r="L136" i="43" l="1"/>
  <c r="AB136" i="43" s="1"/>
  <c r="Y136" i="43"/>
  <c r="J137" i="43" s="1"/>
  <c r="AL135" i="43"/>
  <c r="AJ135" i="43"/>
  <c r="Q137" i="43" l="1"/>
  <c r="K137" i="43" s="1"/>
  <c r="Z137" i="43"/>
  <c r="AC136" i="43"/>
  <c r="N136" i="43"/>
  <c r="O136" i="43" s="1"/>
  <c r="X136" i="43" s="1"/>
  <c r="AM136" i="43" l="1"/>
  <c r="AG136" i="43"/>
  <c r="Y137" i="43"/>
  <c r="J138" i="43" s="1"/>
  <c r="L137" i="43"/>
  <c r="AB137" i="43" s="1"/>
  <c r="T137" i="43"/>
  <c r="AD137" i="43"/>
  <c r="AH137" i="43"/>
  <c r="Z138" i="43" l="1"/>
  <c r="Q138" i="43"/>
  <c r="AC137" i="43"/>
  <c r="N137" i="43"/>
  <c r="O137" i="43" s="1"/>
  <c r="X137" i="43" s="1"/>
  <c r="AL136" i="43"/>
  <c r="AJ136" i="43"/>
  <c r="AG137" i="43" l="1"/>
  <c r="AM137" i="43"/>
  <c r="K138" i="43"/>
  <c r="AD138" i="43"/>
  <c r="T138" i="43"/>
  <c r="AH138" i="43"/>
  <c r="L138" i="43" l="1"/>
  <c r="AB138" i="43" s="1"/>
  <c r="Y138" i="43"/>
  <c r="J139" i="43" s="1"/>
  <c r="AJ137" i="43"/>
  <c r="AL137" i="43"/>
  <c r="Q139" i="43" l="1"/>
  <c r="Z139" i="43"/>
  <c r="AC138" i="43"/>
  <c r="N138" i="43"/>
  <c r="O138" i="43" s="1"/>
  <c r="X138" i="43" s="1"/>
  <c r="AG138" i="43" l="1"/>
  <c r="AM138" i="43"/>
  <c r="K139" i="43"/>
  <c r="T139" i="43"/>
  <c r="AD139" i="43"/>
  <c r="AH139" i="43"/>
  <c r="L139" i="43" l="1"/>
  <c r="Y139" i="43"/>
  <c r="J140" i="43" s="1"/>
  <c r="AL138" i="43"/>
  <c r="AJ138" i="43"/>
  <c r="Q140" i="43" l="1"/>
  <c r="Z140" i="43"/>
  <c r="AB139" i="43"/>
  <c r="N139" i="43"/>
  <c r="O139" i="43" s="1"/>
  <c r="X139" i="43" s="1"/>
  <c r="AC139" i="43"/>
  <c r="K140" i="43" l="1"/>
  <c r="AD140" i="43"/>
  <c r="T140" i="43"/>
  <c r="AH140" i="43"/>
  <c r="AM139" i="43"/>
  <c r="AG139" i="43"/>
  <c r="AL139" i="43" l="1"/>
  <c r="AJ139" i="43"/>
  <c r="L140" i="43"/>
  <c r="Y140" i="43"/>
  <c r="J141" i="43" s="1"/>
  <c r="S141" i="43" s="1"/>
  <c r="AF141" i="43" s="1"/>
  <c r="AB140" i="43" l="1"/>
  <c r="N140" i="43"/>
  <c r="O140" i="43" s="1"/>
  <c r="X140" i="43" s="1"/>
  <c r="AC140" i="43"/>
  <c r="Q141" i="43"/>
  <c r="Z141" i="43"/>
  <c r="K141" i="43" l="1"/>
  <c r="T141" i="43"/>
  <c r="AD141" i="43"/>
  <c r="AH141" i="43"/>
  <c r="AG140" i="43"/>
  <c r="AM140" i="43"/>
  <c r="AJ140" i="43" l="1"/>
  <c r="AL140" i="43"/>
  <c r="L141" i="43"/>
  <c r="AB141" i="43" s="1"/>
  <c r="Y141" i="43"/>
  <c r="J142" i="43" s="1"/>
  <c r="S142" i="43" l="1"/>
  <c r="AF142" i="43" s="1"/>
  <c r="Z142" i="43"/>
  <c r="AC141" i="43"/>
  <c r="N141" i="43"/>
  <c r="O141" i="43" s="1"/>
  <c r="X141" i="43" s="1"/>
  <c r="AG141" i="43" l="1"/>
  <c r="AM141" i="43"/>
  <c r="Q142" i="43"/>
  <c r="T142" i="43" l="1"/>
  <c r="AD142" i="43"/>
  <c r="AH142" i="43"/>
  <c r="K142" i="43"/>
  <c r="AJ141" i="43"/>
  <c r="AL141" i="43"/>
  <c r="Y142" i="43" l="1"/>
  <c r="J143" i="43" s="1"/>
  <c r="L142" i="43"/>
  <c r="AB142" i="43" s="1"/>
  <c r="N142" i="43" l="1"/>
  <c r="O142" i="43" s="1"/>
  <c r="X142" i="43" s="1"/>
  <c r="AC142" i="43"/>
  <c r="Q143" i="43"/>
  <c r="Z143" i="43"/>
  <c r="K143" i="43" l="1"/>
  <c r="AD143" i="43"/>
  <c r="T143" i="43"/>
  <c r="AH143" i="43"/>
  <c r="AM142" i="43"/>
  <c r="AG142" i="43"/>
  <c r="AJ142" i="43" l="1"/>
  <c r="AL142" i="43"/>
  <c r="Y143" i="43"/>
  <c r="J144" i="43" s="1"/>
  <c r="L143" i="43"/>
  <c r="AB143" i="43" s="1"/>
  <c r="N143" i="43" l="1"/>
  <c r="O143" i="43" s="1"/>
  <c r="X143" i="43" s="1"/>
  <c r="AC143" i="43"/>
  <c r="Q144" i="43"/>
  <c r="Z144" i="43"/>
  <c r="K144" i="43" l="1"/>
  <c r="AD144" i="43"/>
  <c r="T144" i="43"/>
  <c r="AH144" i="43"/>
  <c r="AM143" i="43"/>
  <c r="AG143" i="43"/>
  <c r="AL143" i="43" l="1"/>
  <c r="AJ143" i="43"/>
  <c r="L144" i="43"/>
  <c r="AB144" i="43" s="1"/>
  <c r="Y144" i="43"/>
  <c r="J145" i="43" s="1"/>
  <c r="S145" i="43" s="1"/>
  <c r="AF145" i="43" s="1"/>
  <c r="Q145" i="43" l="1"/>
  <c r="Z145" i="43"/>
  <c r="N144" i="43"/>
  <c r="O144" i="43" s="1"/>
  <c r="X144" i="43" s="1"/>
  <c r="AC144" i="43"/>
  <c r="AM144" i="43" l="1"/>
  <c r="AG144" i="43"/>
  <c r="K145" i="43"/>
  <c r="AD145" i="43"/>
  <c r="T145" i="43"/>
  <c r="AH145" i="43"/>
  <c r="L145" i="43" l="1"/>
  <c r="Y145" i="43"/>
  <c r="J146" i="43" s="1"/>
  <c r="S146" i="43" s="1"/>
  <c r="AF146" i="43" s="1"/>
  <c r="AJ144" i="43"/>
  <c r="AL144" i="43"/>
  <c r="Z146" i="43" l="1"/>
  <c r="Q146" i="43"/>
  <c r="AB145" i="43"/>
  <c r="AC145" i="43"/>
  <c r="N145" i="43"/>
  <c r="O145" i="43" s="1"/>
  <c r="X145" i="43" s="1"/>
  <c r="AG145" i="43" l="1"/>
  <c r="AM145" i="43"/>
  <c r="K146" i="43"/>
  <c r="AD146" i="43"/>
  <c r="T146" i="43"/>
  <c r="AH146" i="43"/>
  <c r="L146" i="43" l="1"/>
  <c r="AB146" i="43" s="1"/>
  <c r="Y146" i="43"/>
  <c r="J147" i="43" s="1"/>
  <c r="AJ145" i="43"/>
  <c r="AL145" i="43"/>
  <c r="Q147" i="43" l="1"/>
  <c r="Z147" i="43"/>
  <c r="AC146" i="43"/>
  <c r="N146" i="43"/>
  <c r="O146" i="43" s="1"/>
  <c r="X146" i="43" s="1"/>
  <c r="AG146" i="43" l="1"/>
  <c r="AM146" i="43"/>
  <c r="K147" i="43"/>
  <c r="T147" i="43"/>
  <c r="AD147" i="43"/>
  <c r="AH147" i="43"/>
  <c r="L147" i="43" l="1"/>
  <c r="Y147" i="43"/>
  <c r="J148" i="43" s="1"/>
  <c r="AL146" i="43"/>
  <c r="AJ146" i="43"/>
  <c r="Z148" i="43" l="1"/>
  <c r="Q148" i="43"/>
  <c r="AB147" i="43"/>
  <c r="N147" i="43"/>
  <c r="O147" i="43" s="1"/>
  <c r="X147" i="43" s="1"/>
  <c r="AC147" i="43"/>
  <c r="AG147" i="43" l="1"/>
  <c r="AM147" i="43"/>
  <c r="K148" i="43"/>
  <c r="AD148" i="43"/>
  <c r="T148" i="43"/>
  <c r="AH148" i="43"/>
  <c r="Y148" i="43" l="1"/>
  <c r="J149" i="43" s="1"/>
  <c r="L148" i="43"/>
  <c r="AB148" i="43" s="1"/>
  <c r="AJ147" i="43"/>
  <c r="AL147" i="43"/>
  <c r="N148" i="43" l="1"/>
  <c r="O148" i="43" s="1"/>
  <c r="X148" i="43" s="1"/>
  <c r="AC148" i="43"/>
  <c r="Q149" i="43"/>
  <c r="Z149" i="43"/>
  <c r="K149" i="43" l="1"/>
  <c r="T149" i="43"/>
  <c r="AD149" i="43"/>
  <c r="AH149" i="43"/>
  <c r="AM148" i="43"/>
  <c r="AG148" i="43"/>
  <c r="AL148" i="43" l="1"/>
  <c r="AJ148" i="43"/>
  <c r="L149" i="43"/>
  <c r="AB149" i="43" s="1"/>
  <c r="Y149" i="43"/>
  <c r="J150" i="43" s="1"/>
  <c r="Q150" i="43" l="1"/>
  <c r="Z150" i="43"/>
  <c r="AC149" i="43"/>
  <c r="N149" i="43"/>
  <c r="O149" i="43" s="1"/>
  <c r="X149" i="43" s="1"/>
  <c r="AG149" i="43" l="1"/>
  <c r="AM149" i="43"/>
  <c r="K150" i="43"/>
  <c r="AD150" i="43"/>
  <c r="T150" i="43"/>
  <c r="AH150" i="43"/>
  <c r="L150" i="43" l="1"/>
  <c r="Y150" i="43"/>
  <c r="J151" i="43" s="1"/>
  <c r="S151" i="43" s="1"/>
  <c r="AF151" i="43" s="1"/>
  <c r="AL149" i="43"/>
  <c r="AJ149" i="43"/>
  <c r="Q151" i="43" l="1"/>
  <c r="Z151" i="43"/>
  <c r="AB150" i="43"/>
  <c r="AC150" i="43"/>
  <c r="N150" i="43"/>
  <c r="O150" i="43" s="1"/>
  <c r="X150" i="43" s="1"/>
  <c r="AM150" i="43" l="1"/>
  <c r="AG150" i="43"/>
  <c r="K151" i="43"/>
  <c r="AD151" i="43"/>
  <c r="T151" i="43"/>
  <c r="AH151" i="43"/>
  <c r="L151" i="43" l="1"/>
  <c r="AB151" i="43" s="1"/>
  <c r="Y151" i="43"/>
  <c r="J152" i="43" s="1"/>
  <c r="S152" i="43" s="1"/>
  <c r="AF152" i="43" s="1"/>
  <c r="AJ150" i="43"/>
  <c r="AL150" i="43"/>
  <c r="Q152" i="43" l="1"/>
  <c r="Z152" i="43"/>
  <c r="AC151" i="43"/>
  <c r="N151" i="43"/>
  <c r="O151" i="43" s="1"/>
  <c r="X151" i="43" s="1"/>
  <c r="AM151" i="43" l="1"/>
  <c r="AG151" i="43"/>
  <c r="K152" i="43"/>
  <c r="AD152" i="43"/>
  <c r="T152" i="43"/>
  <c r="AH152" i="43"/>
  <c r="L152" i="43" l="1"/>
  <c r="Y152" i="43"/>
  <c r="J153" i="43" s="1"/>
  <c r="AL151" i="43"/>
  <c r="AJ151" i="43"/>
  <c r="S153" i="43" l="1"/>
  <c r="AF153" i="43" s="1"/>
  <c r="Z153" i="43"/>
  <c r="AB152" i="43"/>
  <c r="N152" i="43"/>
  <c r="O152" i="43" s="1"/>
  <c r="X152" i="43" s="1"/>
  <c r="AC152" i="43"/>
  <c r="Q153" i="43" l="1"/>
  <c r="AM152" i="43"/>
  <c r="AG152" i="43"/>
  <c r="AJ152" i="43" l="1"/>
  <c r="AL152" i="43"/>
  <c r="K153" i="43"/>
  <c r="AD153" i="43"/>
  <c r="T153" i="43"/>
  <c r="AH153" i="43"/>
  <c r="L153" i="43" l="1"/>
  <c r="AB153" i="43" s="1"/>
  <c r="Y153" i="43"/>
  <c r="J154" i="43" s="1"/>
  <c r="Q154" i="43" l="1"/>
  <c r="Z154" i="43"/>
  <c r="AC153" i="43"/>
  <c r="N153" i="43"/>
  <c r="O153" i="43" s="1"/>
  <c r="X153" i="43" s="1"/>
  <c r="AG153" i="43" l="1"/>
  <c r="AM153" i="43"/>
  <c r="K154" i="43"/>
  <c r="T154" i="43"/>
  <c r="AD154" i="43"/>
  <c r="AH154" i="43"/>
  <c r="L154" i="43" l="1"/>
  <c r="AB154" i="43" s="1"/>
  <c r="Y154" i="43"/>
  <c r="J155" i="43" s="1"/>
  <c r="S155" i="43" s="1"/>
  <c r="AF155" i="43" s="1"/>
  <c r="AJ153" i="43"/>
  <c r="AL153" i="43"/>
  <c r="Z155" i="43" l="1"/>
  <c r="Q155" i="43"/>
  <c r="N154" i="43"/>
  <c r="O154" i="43" s="1"/>
  <c r="X154" i="43" s="1"/>
  <c r="AC154" i="43"/>
  <c r="AM154" i="43" l="1"/>
  <c r="AG154" i="43"/>
  <c r="K155" i="43"/>
  <c r="T155" i="43"/>
  <c r="AD155" i="43"/>
  <c r="AH155" i="43"/>
  <c r="L155" i="43" l="1"/>
  <c r="AB155" i="43" s="1"/>
  <c r="Y155" i="43"/>
  <c r="J156" i="43" s="1"/>
  <c r="S156" i="43" s="1"/>
  <c r="AF156" i="43" s="1"/>
  <c r="AL154" i="43"/>
  <c r="AJ154" i="43"/>
  <c r="Q156" i="43" l="1"/>
  <c r="Z156" i="43"/>
  <c r="AC155" i="43"/>
  <c r="N155" i="43"/>
  <c r="O155" i="43" s="1"/>
  <c r="X155" i="43" s="1"/>
  <c r="AM155" i="43" l="1"/>
  <c r="AG155" i="43"/>
  <c r="K156" i="43"/>
  <c r="T156" i="43"/>
  <c r="AD156" i="43"/>
  <c r="AH156" i="43"/>
  <c r="L156" i="43" l="1"/>
  <c r="AB156" i="43" s="1"/>
  <c r="Y156" i="43"/>
  <c r="J157" i="43" s="1"/>
  <c r="AL155" i="43"/>
  <c r="AJ155" i="43"/>
  <c r="Q157" i="43" l="1"/>
  <c r="Z157" i="43"/>
  <c r="AC156" i="43"/>
  <c r="N156" i="43"/>
  <c r="O156" i="43" s="1"/>
  <c r="X156" i="43" s="1"/>
  <c r="AM156" i="43" l="1"/>
  <c r="AG156" i="43"/>
  <c r="K157" i="43"/>
  <c r="AD157" i="43"/>
  <c r="T157" i="43"/>
  <c r="AH157" i="43"/>
  <c r="L157" i="43" l="1"/>
  <c r="AB157" i="43" s="1"/>
  <c r="Y157" i="43"/>
  <c r="J158" i="43" s="1"/>
  <c r="AJ156" i="43"/>
  <c r="AL156" i="43"/>
  <c r="Q158" i="43" l="1"/>
  <c r="Z158" i="43"/>
  <c r="N157" i="43"/>
  <c r="O157" i="43" s="1"/>
  <c r="X157" i="43" s="1"/>
  <c r="AC157" i="43"/>
  <c r="AM157" i="43" l="1"/>
  <c r="AG157" i="43"/>
  <c r="K158" i="43"/>
  <c r="T158" i="43"/>
  <c r="AD158" i="43"/>
  <c r="AH158" i="43"/>
  <c r="L158" i="43" l="1"/>
  <c r="Y158" i="43"/>
  <c r="J159" i="43" s="1"/>
  <c r="AJ157" i="43"/>
  <c r="AL157" i="43"/>
  <c r="Q159" i="43" l="1"/>
  <c r="K159" i="43" s="1"/>
  <c r="Z159" i="43"/>
  <c r="AB158" i="43"/>
  <c r="AC158" i="43"/>
  <c r="N158" i="43"/>
  <c r="O158" i="43" s="1"/>
  <c r="X158" i="43" s="1"/>
  <c r="Y159" i="43" l="1"/>
  <c r="J160" i="43" s="1"/>
  <c r="L159" i="43"/>
  <c r="AB159" i="43" s="1"/>
  <c r="AM158" i="43"/>
  <c r="AG158" i="43"/>
  <c r="AD159" i="43"/>
  <c r="T159" i="43"/>
  <c r="AH159" i="43"/>
  <c r="AL158" i="43" l="1"/>
  <c r="AJ158" i="43"/>
  <c r="AC159" i="43"/>
  <c r="N159" i="43"/>
  <c r="O159" i="43" s="1"/>
  <c r="X159" i="43" s="1"/>
  <c r="Z160" i="43"/>
  <c r="Q160" i="43"/>
  <c r="AG159" i="43" l="1"/>
  <c r="AM159" i="43"/>
  <c r="K160" i="43"/>
  <c r="AD160" i="43"/>
  <c r="T160" i="43"/>
  <c r="AH160" i="43"/>
  <c r="L160" i="43" l="1"/>
  <c r="Y160" i="43"/>
  <c r="J161" i="43" s="1"/>
  <c r="S161" i="43" s="1"/>
  <c r="AF161" i="43" s="1"/>
  <c r="AL159" i="43"/>
  <c r="AJ159" i="43"/>
  <c r="Q161" i="43" l="1"/>
  <c r="Z161" i="43"/>
  <c r="AB160" i="43"/>
  <c r="N160" i="43"/>
  <c r="O160" i="43" s="1"/>
  <c r="X160" i="43" s="1"/>
  <c r="AC160" i="43"/>
  <c r="K161" i="43" l="1"/>
  <c r="AD161" i="43"/>
  <c r="T161" i="43"/>
  <c r="AH161" i="43"/>
  <c r="AG160" i="43"/>
  <c r="AM160" i="43"/>
  <c r="AJ160" i="43" l="1"/>
  <c r="AL160" i="43"/>
  <c r="L161" i="43"/>
  <c r="Y161" i="43"/>
  <c r="J162" i="43" s="1"/>
  <c r="S162" i="43" s="1"/>
  <c r="AF162" i="43" s="1"/>
  <c r="AB161" i="43" l="1"/>
  <c r="AC161" i="43"/>
  <c r="N161" i="43"/>
  <c r="O161" i="43" s="1"/>
  <c r="X161" i="43" s="1"/>
  <c r="Q162" i="43"/>
  <c r="Z162" i="43"/>
  <c r="K162" i="43" l="1"/>
  <c r="AD162" i="43"/>
  <c r="T162" i="43"/>
  <c r="AH162" i="43"/>
  <c r="AG161" i="43"/>
  <c r="AM161" i="43"/>
  <c r="AJ161" i="43" l="1"/>
  <c r="AL161" i="43"/>
  <c r="L162" i="43"/>
  <c r="AB162" i="43" s="1"/>
  <c r="Y162" i="43"/>
  <c r="J163" i="43" s="1"/>
  <c r="AC162" i="43" l="1"/>
  <c r="N162" i="43"/>
  <c r="O162" i="43" s="1"/>
  <c r="X162" i="43" s="1"/>
  <c r="Q163" i="43"/>
  <c r="Z163" i="43"/>
  <c r="K163" i="43" l="1"/>
  <c r="T163" i="43"/>
  <c r="AD163" i="43"/>
  <c r="AH163" i="43"/>
  <c r="AG162" i="43"/>
  <c r="AM162" i="43"/>
  <c r="AJ162" i="43" l="1"/>
  <c r="AL162" i="43"/>
  <c r="Y163" i="43"/>
  <c r="J164" i="43" s="1"/>
  <c r="L163" i="43"/>
  <c r="S164" i="43" l="1"/>
  <c r="AF164" i="43" s="1"/>
  <c r="Z164" i="43"/>
  <c r="AB163" i="43"/>
  <c r="AC163" i="43"/>
  <c r="N163" i="43"/>
  <c r="O163" i="43" s="1"/>
  <c r="X163" i="43" s="1"/>
  <c r="AM163" i="43" l="1"/>
  <c r="AG163" i="43"/>
  <c r="Q164" i="43"/>
  <c r="K164" i="43" l="1"/>
  <c r="T164" i="43"/>
  <c r="AD164" i="43"/>
  <c r="AH164" i="43"/>
  <c r="AL163" i="43"/>
  <c r="AJ163" i="43"/>
  <c r="L164" i="43" l="1"/>
  <c r="Y164" i="43"/>
  <c r="J165" i="43" s="1"/>
  <c r="S165" i="43" s="1"/>
  <c r="AF165" i="43" s="1"/>
  <c r="Z165" i="43" l="1"/>
  <c r="Q165" i="43"/>
  <c r="AB164" i="43"/>
  <c r="AC164" i="43"/>
  <c r="N164" i="43"/>
  <c r="O164" i="43" s="1"/>
  <c r="X164" i="43" s="1"/>
  <c r="AG164" i="43" l="1"/>
  <c r="AM164" i="43"/>
  <c r="K165" i="43"/>
  <c r="T165" i="43"/>
  <c r="AD165" i="43"/>
  <c r="AH165" i="43"/>
  <c r="L165" i="43" l="1"/>
  <c r="Y165" i="43"/>
  <c r="J166" i="43" s="1"/>
  <c r="S166" i="43" s="1"/>
  <c r="AF166" i="43" s="1"/>
  <c r="AJ164" i="43"/>
  <c r="AL164" i="43"/>
  <c r="Z166" i="43" l="1"/>
  <c r="Q166" i="43"/>
  <c r="AB165" i="43"/>
  <c r="N165" i="43"/>
  <c r="O165" i="43" s="1"/>
  <c r="X165" i="43" s="1"/>
  <c r="AC165" i="43"/>
  <c r="AG165" i="43" l="1"/>
  <c r="AM165" i="43"/>
  <c r="K166" i="43"/>
  <c r="AD166" i="43"/>
  <c r="T166" i="43"/>
  <c r="AH166" i="43"/>
  <c r="Y166" i="43" l="1"/>
  <c r="J167" i="43" s="1"/>
  <c r="L166" i="43"/>
  <c r="AJ165" i="43"/>
  <c r="AL165" i="43"/>
  <c r="AB166" i="43" l="1"/>
  <c r="AC166" i="43"/>
  <c r="N166" i="43"/>
  <c r="O166" i="43" s="1"/>
  <c r="X166" i="43" s="1"/>
  <c r="Q167" i="43"/>
  <c r="Z167" i="43"/>
  <c r="AG166" i="43" l="1"/>
  <c r="AM166" i="43"/>
  <c r="K167" i="43"/>
  <c r="T167" i="43"/>
  <c r="AD167" i="43"/>
  <c r="AH167" i="43"/>
  <c r="L167" i="43" l="1"/>
  <c r="AB167" i="43" s="1"/>
  <c r="Y167" i="43"/>
  <c r="J168" i="43" s="1"/>
  <c r="AJ166" i="43"/>
  <c r="AL166" i="43"/>
  <c r="Q168" i="43" l="1"/>
  <c r="Z168" i="43"/>
  <c r="N167" i="43"/>
  <c r="O167" i="43" s="1"/>
  <c r="X167" i="43" s="1"/>
  <c r="AC167" i="43"/>
  <c r="AG167" i="43" l="1"/>
  <c r="AM167" i="43"/>
  <c r="K168" i="43"/>
  <c r="AD168" i="43"/>
  <c r="T168" i="43"/>
  <c r="AH168" i="43"/>
  <c r="Y168" i="43" l="1"/>
  <c r="J169" i="43" s="1"/>
  <c r="L168" i="43"/>
  <c r="AL167" i="43"/>
  <c r="AJ167" i="43"/>
  <c r="AB168" i="43" l="1"/>
  <c r="AC168" i="43"/>
  <c r="N168" i="43"/>
  <c r="O168" i="43" s="1"/>
  <c r="X168" i="43" s="1"/>
  <c r="Q169" i="43"/>
  <c r="Z169" i="43"/>
  <c r="K169" i="43" l="1"/>
  <c r="AD169" i="43"/>
  <c r="T169" i="43"/>
  <c r="AH169" i="43"/>
  <c r="AG168" i="43"/>
  <c r="AM168" i="43"/>
  <c r="AL168" i="43" l="1"/>
  <c r="AJ168" i="43"/>
  <c r="L169" i="43"/>
  <c r="AB169" i="43" s="1"/>
  <c r="Y169" i="43"/>
  <c r="J170" i="43" s="1"/>
  <c r="AC169" i="43" l="1"/>
  <c r="N169" i="43"/>
  <c r="O169" i="43" s="1"/>
  <c r="X169" i="43" s="1"/>
  <c r="Z170" i="43"/>
  <c r="Q170" i="43"/>
  <c r="K170" i="43" l="1"/>
  <c r="T170" i="43"/>
  <c r="AD170" i="43"/>
  <c r="AH170" i="43"/>
  <c r="AG169" i="43"/>
  <c r="AM169" i="43"/>
  <c r="AJ169" i="43" l="1"/>
  <c r="AL169" i="43"/>
  <c r="L170" i="43"/>
  <c r="AB170" i="43" s="1"/>
  <c r="Y170" i="43"/>
  <c r="J171" i="43" s="1"/>
  <c r="S171" i="43" s="1"/>
  <c r="AF171" i="43" s="1"/>
  <c r="AC170" i="43" l="1"/>
  <c r="N170" i="43"/>
  <c r="O170" i="43" s="1"/>
  <c r="X170" i="43" s="1"/>
  <c r="Q171" i="43"/>
  <c r="Z171" i="43"/>
  <c r="AG170" i="43" l="1"/>
  <c r="AM170" i="43"/>
  <c r="K171" i="43"/>
  <c r="T171" i="43"/>
  <c r="AD171" i="43"/>
  <c r="AH171" i="43"/>
  <c r="Y171" i="43" l="1"/>
  <c r="J172" i="43" s="1"/>
  <c r="S172" i="43" s="1"/>
  <c r="AF172" i="43" s="1"/>
  <c r="L171" i="43"/>
  <c r="AB171" i="43" s="1"/>
  <c r="AL170" i="43"/>
  <c r="AJ170" i="43"/>
  <c r="N171" i="43" l="1"/>
  <c r="O171" i="43" s="1"/>
  <c r="X171" i="43" s="1"/>
  <c r="AC171" i="43"/>
  <c r="Q172" i="43"/>
  <c r="Z172" i="43"/>
  <c r="K172" i="43" l="1"/>
  <c r="AD172" i="43"/>
  <c r="T172" i="43"/>
  <c r="AH172" i="43"/>
  <c r="AM171" i="43"/>
  <c r="AG171" i="43"/>
  <c r="AL171" i="43" l="1"/>
  <c r="AJ171" i="43"/>
  <c r="L172" i="43"/>
  <c r="AB172" i="43" s="1"/>
  <c r="Y172" i="43"/>
  <c r="J173" i="43" s="1"/>
  <c r="Q173" i="43" l="1"/>
  <c r="Z173" i="43"/>
  <c r="AC172" i="43"/>
  <c r="N172" i="43"/>
  <c r="O172" i="43" s="1"/>
  <c r="X172" i="43" s="1"/>
  <c r="AG172" i="43" l="1"/>
  <c r="AM172" i="43"/>
  <c r="K173" i="43"/>
  <c r="T173" i="43"/>
  <c r="AD173" i="43"/>
  <c r="AH173" i="43"/>
  <c r="Y173" i="43" l="1"/>
  <c r="J174" i="43" s="1"/>
  <c r="L173" i="43"/>
  <c r="AL172" i="43"/>
  <c r="AJ172" i="43"/>
  <c r="AB173" i="43" l="1"/>
  <c r="N173" i="43"/>
  <c r="O173" i="43" s="1"/>
  <c r="X173" i="43" s="1"/>
  <c r="AC173" i="43"/>
  <c r="Q174" i="43"/>
  <c r="Z174" i="43"/>
  <c r="K174" i="43" l="1"/>
  <c r="AD174" i="43"/>
  <c r="T174" i="43"/>
  <c r="AH174" i="43"/>
  <c r="AG173" i="43"/>
  <c r="AM173" i="43"/>
  <c r="AJ173" i="43" l="1"/>
  <c r="AL173" i="43"/>
  <c r="L174" i="43"/>
  <c r="AB174" i="43" s="1"/>
  <c r="Y174" i="43"/>
  <c r="J175" i="43" s="1"/>
  <c r="AC174" i="43" l="1"/>
  <c r="N174" i="43"/>
  <c r="O174" i="43" s="1"/>
  <c r="X174" i="43" s="1"/>
  <c r="S175" i="43"/>
  <c r="AF175" i="43" s="1"/>
  <c r="Z175" i="43"/>
  <c r="Q175" i="43" l="1"/>
  <c r="AM174" i="43"/>
  <c r="AG174" i="43"/>
  <c r="AJ174" i="43" l="1"/>
  <c r="AL174" i="43"/>
  <c r="K175" i="43"/>
  <c r="AD175" i="43"/>
  <c r="T175" i="43"/>
  <c r="AH175" i="43"/>
  <c r="L175" i="43" l="1"/>
  <c r="AB175" i="43" s="1"/>
  <c r="Y175" i="43"/>
  <c r="J176" i="43" s="1"/>
  <c r="S176" i="43" s="1"/>
  <c r="AF176" i="43" s="1"/>
  <c r="Z176" i="43" l="1"/>
  <c r="Q176" i="43"/>
  <c r="AC175" i="43"/>
  <c r="N175" i="43"/>
  <c r="O175" i="43" s="1"/>
  <c r="X175" i="43" s="1"/>
  <c r="AM175" i="43" l="1"/>
  <c r="AG175" i="43"/>
  <c r="K176" i="43"/>
  <c r="T176" i="43"/>
  <c r="AD176" i="43"/>
  <c r="AH176" i="43"/>
  <c r="L176" i="43" l="1"/>
  <c r="Y176" i="43"/>
  <c r="J177" i="43" s="1"/>
  <c r="AL175" i="43"/>
  <c r="AJ175" i="43"/>
  <c r="Q177" i="43" l="1"/>
  <c r="Z177" i="43"/>
  <c r="AB176" i="43"/>
  <c r="N176" i="43"/>
  <c r="O176" i="43" s="1"/>
  <c r="X176" i="43" s="1"/>
  <c r="AC176" i="43"/>
  <c r="AM176" i="43" l="1"/>
  <c r="AG176" i="43"/>
  <c r="K177" i="43"/>
  <c r="AD177" i="43"/>
  <c r="T177" i="43"/>
  <c r="AH177" i="43"/>
  <c r="L177" i="43" l="1"/>
  <c r="AB177" i="43" s="1"/>
  <c r="Y177" i="43"/>
  <c r="J178" i="43" s="1"/>
  <c r="AJ176" i="43"/>
  <c r="AL176" i="43"/>
  <c r="Z178" i="43" l="1"/>
  <c r="Q178" i="43"/>
  <c r="AC177" i="43"/>
  <c r="N177" i="43"/>
  <c r="O177" i="43" s="1"/>
  <c r="X177" i="43" s="1"/>
  <c r="AM177" i="43" l="1"/>
  <c r="AG177" i="43"/>
  <c r="K178" i="43"/>
  <c r="AD178" i="43"/>
  <c r="T178" i="43"/>
  <c r="AH178" i="43"/>
  <c r="L178" i="43" l="1"/>
  <c r="Y178" i="43"/>
  <c r="J179" i="43" s="1"/>
  <c r="AJ177" i="43"/>
  <c r="AL177" i="43"/>
  <c r="Q179" i="43" l="1"/>
  <c r="Z179" i="43"/>
  <c r="AB178" i="43"/>
  <c r="N178" i="43"/>
  <c r="O178" i="43" s="1"/>
  <c r="X178" i="43" s="1"/>
  <c r="AC178" i="43"/>
  <c r="AG178" i="43" l="1"/>
  <c r="AM178" i="43"/>
  <c r="K179" i="43"/>
  <c r="T179" i="43"/>
  <c r="AD179" i="43"/>
  <c r="AH179" i="43"/>
  <c r="L179" i="43" l="1"/>
  <c r="AB179" i="43" s="1"/>
  <c r="Y179" i="43"/>
  <c r="J180" i="43" s="1"/>
  <c r="AL178" i="43"/>
  <c r="AJ178" i="43"/>
  <c r="Q180" i="43" l="1"/>
  <c r="Z180" i="43"/>
  <c r="AC179" i="43"/>
  <c r="N179" i="43"/>
  <c r="O179" i="43" s="1"/>
  <c r="X179" i="43" s="1"/>
  <c r="AG179" i="43" l="1"/>
  <c r="AM179" i="43"/>
  <c r="K180" i="43"/>
  <c r="AD180" i="43"/>
  <c r="T180" i="43"/>
  <c r="AH180" i="43"/>
  <c r="Y180" i="43" l="1"/>
  <c r="J181" i="43" s="1"/>
  <c r="S181" i="43" s="1"/>
  <c r="AF181" i="43" s="1"/>
  <c r="L180" i="43"/>
  <c r="AB180" i="43" s="1"/>
  <c r="AJ179" i="43"/>
  <c r="AL179" i="43"/>
  <c r="N180" i="43" l="1"/>
  <c r="O180" i="43" s="1"/>
  <c r="X180" i="43" s="1"/>
  <c r="AC180" i="43"/>
  <c r="Q181" i="43"/>
  <c r="Z181" i="43"/>
  <c r="K181" i="43" l="1"/>
  <c r="AD181" i="43"/>
  <c r="T181" i="43"/>
  <c r="AH181" i="43"/>
  <c r="AG180" i="43"/>
  <c r="AM180" i="43"/>
  <c r="AJ180" i="43" l="1"/>
  <c r="AL180" i="43"/>
  <c r="L181" i="43"/>
  <c r="AB181" i="43" s="1"/>
  <c r="Y181" i="43"/>
  <c r="J182" i="43" s="1"/>
  <c r="S182" i="43" s="1"/>
  <c r="AF182" i="43" s="1"/>
  <c r="Q182" i="43" l="1"/>
  <c r="Z182" i="43"/>
  <c r="N181" i="43"/>
  <c r="O181" i="43" s="1"/>
  <c r="X181" i="43" s="1"/>
  <c r="AC181" i="43"/>
  <c r="AM181" i="43" l="1"/>
  <c r="AG181" i="43"/>
  <c r="K182" i="43"/>
  <c r="T182" i="43"/>
  <c r="AD182" i="43"/>
  <c r="AH182" i="43"/>
  <c r="Y182" i="43" l="1"/>
  <c r="J183" i="43" s="1"/>
  <c r="L182" i="43"/>
  <c r="AB182" i="43" s="1"/>
  <c r="AJ181" i="43"/>
  <c r="AL181" i="43"/>
  <c r="AC182" i="43" l="1"/>
  <c r="N182" i="43"/>
  <c r="O182" i="43" s="1"/>
  <c r="X182" i="43" s="1"/>
  <c r="Q183" i="43"/>
  <c r="Z183" i="43"/>
  <c r="K183" i="43" l="1"/>
  <c r="AD183" i="43"/>
  <c r="T183" i="43"/>
  <c r="AH183" i="43"/>
  <c r="AM182" i="43"/>
  <c r="AG182" i="43"/>
  <c r="AJ182" i="43" l="1"/>
  <c r="AL182" i="43"/>
  <c r="L183" i="43"/>
  <c r="AB183" i="43" s="1"/>
  <c r="Y183" i="43"/>
  <c r="J184" i="43" s="1"/>
  <c r="Q184" i="43" l="1"/>
  <c r="Z184" i="43"/>
  <c r="AC183" i="43"/>
  <c r="N183" i="43"/>
  <c r="O183" i="43" s="1"/>
  <c r="X183" i="43" s="1"/>
  <c r="AG183" i="43" l="1"/>
  <c r="AM183" i="43"/>
  <c r="K184" i="43"/>
  <c r="T184" i="43"/>
  <c r="AD184" i="43"/>
  <c r="AH184" i="43"/>
  <c r="Y184" i="43" l="1"/>
  <c r="J185" i="43" s="1"/>
  <c r="S185" i="43" s="1"/>
  <c r="AF185" i="43" s="1"/>
  <c r="L184" i="43"/>
  <c r="AB184" i="43" s="1"/>
  <c r="AL183" i="43"/>
  <c r="AJ183" i="43"/>
  <c r="N184" i="43" l="1"/>
  <c r="O184" i="43" s="1"/>
  <c r="X184" i="43" s="1"/>
  <c r="AC184" i="43"/>
  <c r="Q185" i="43"/>
  <c r="Z185" i="43"/>
  <c r="AG184" i="43" l="1"/>
  <c r="AM184" i="43"/>
  <c r="K185" i="43"/>
  <c r="AD185" i="43"/>
  <c r="T185" i="43"/>
  <c r="AH185" i="43"/>
  <c r="Y185" i="43" l="1"/>
  <c r="J186" i="43" s="1"/>
  <c r="L185" i="43"/>
  <c r="AB185" i="43" s="1"/>
  <c r="AL184" i="43"/>
  <c r="AJ184" i="43"/>
  <c r="AC185" i="43" l="1"/>
  <c r="N185" i="43"/>
  <c r="O185" i="43" s="1"/>
  <c r="X185" i="43" s="1"/>
  <c r="S186" i="43"/>
  <c r="AF186" i="43" s="1"/>
  <c r="Z186" i="43"/>
  <c r="Q186" i="43" l="1"/>
  <c r="AG185" i="43"/>
  <c r="AM185" i="43"/>
  <c r="AL185" i="43" l="1"/>
  <c r="AJ185" i="43"/>
  <c r="K186" i="43"/>
  <c r="AD186" i="43"/>
  <c r="T186" i="43"/>
  <c r="AH186" i="43"/>
  <c r="L186" i="43" l="1"/>
  <c r="AB186" i="43" s="1"/>
  <c r="Y186" i="43"/>
  <c r="J187" i="43" s="1"/>
  <c r="Z187" i="43" l="1"/>
  <c r="Q187" i="43"/>
  <c r="AC186" i="43"/>
  <c r="N186" i="43"/>
  <c r="O186" i="43" s="1"/>
  <c r="X186" i="43" s="1"/>
  <c r="AM186" i="43" l="1"/>
  <c r="AG186" i="43"/>
  <c r="K187" i="43"/>
  <c r="AD187" i="43"/>
  <c r="T187" i="43"/>
  <c r="AH187" i="43"/>
  <c r="L187" i="43" l="1"/>
  <c r="Y187" i="43"/>
  <c r="J188" i="43" s="1"/>
  <c r="AJ186" i="43"/>
  <c r="AL186" i="43"/>
  <c r="Z188" i="43" l="1"/>
  <c r="Q188" i="43"/>
  <c r="AB187" i="43"/>
  <c r="AC187" i="43"/>
  <c r="N187" i="43"/>
  <c r="O187" i="43" s="1"/>
  <c r="X187" i="43" s="1"/>
  <c r="K188" i="43" l="1"/>
  <c r="AD188" i="43"/>
  <c r="T188" i="43"/>
  <c r="AH188" i="43"/>
  <c r="AG187" i="43"/>
  <c r="AM187" i="43"/>
  <c r="AL187" i="43" l="1"/>
  <c r="AJ187" i="43"/>
  <c r="L188" i="43"/>
  <c r="Y188" i="43"/>
  <c r="J189" i="43" s="1"/>
  <c r="Q189" i="43" l="1"/>
  <c r="Z189" i="43"/>
  <c r="AB188" i="43"/>
  <c r="AC188" i="43"/>
  <c r="N188" i="43"/>
  <c r="O188" i="43" s="1"/>
  <c r="X188" i="43" s="1"/>
  <c r="AG188" i="43" l="1"/>
  <c r="AM188" i="43"/>
  <c r="K189" i="43"/>
  <c r="T189" i="43"/>
  <c r="AD189" i="43"/>
  <c r="AH189" i="43"/>
  <c r="L189" i="43" l="1"/>
  <c r="Y189" i="43"/>
  <c r="J190" i="43" s="1"/>
  <c r="AJ188" i="43"/>
  <c r="AL188" i="43"/>
  <c r="Q190" i="43" l="1"/>
  <c r="Z190" i="43"/>
  <c r="AB189" i="43"/>
  <c r="AC189" i="43"/>
  <c r="N189" i="43"/>
  <c r="O189" i="43" s="1"/>
  <c r="X189" i="43" s="1"/>
  <c r="AG189" i="43" l="1"/>
  <c r="AM189" i="43"/>
  <c r="K190" i="43"/>
  <c r="T190" i="43"/>
  <c r="AD190" i="43"/>
  <c r="AH190" i="43"/>
  <c r="L190" i="43" l="1"/>
  <c r="Y190" i="43"/>
  <c r="J191" i="43" s="1"/>
  <c r="S191" i="43" s="1"/>
  <c r="AF191" i="43" s="1"/>
  <c r="AL189" i="43"/>
  <c r="AJ189" i="43"/>
  <c r="Z191" i="43" l="1"/>
  <c r="Q191" i="43"/>
  <c r="AB190" i="43"/>
  <c r="AC190" i="43"/>
  <c r="N190" i="43"/>
  <c r="O190" i="43" s="1"/>
  <c r="X190" i="43" s="1"/>
  <c r="AM190" i="43" l="1"/>
  <c r="AG190" i="43"/>
  <c r="K191" i="43"/>
  <c r="T191" i="43"/>
  <c r="AD191" i="43"/>
  <c r="AH191" i="43"/>
  <c r="L191" i="43" l="1"/>
  <c r="Y191" i="43"/>
  <c r="J192" i="43" s="1"/>
  <c r="S192" i="43" s="1"/>
  <c r="AF192" i="43" s="1"/>
  <c r="AJ190" i="43"/>
  <c r="AL190" i="43"/>
  <c r="Z192" i="43" l="1"/>
  <c r="Q192" i="43"/>
  <c r="AB191" i="43"/>
  <c r="AC191" i="43"/>
  <c r="N191" i="43"/>
  <c r="O191" i="43" s="1"/>
  <c r="X191" i="43" s="1"/>
  <c r="AG191" i="43" l="1"/>
  <c r="AM191" i="43"/>
  <c r="K192" i="43"/>
  <c r="T192" i="43"/>
  <c r="AD192" i="43"/>
  <c r="AH192" i="43"/>
  <c r="L192" i="43" l="1"/>
  <c r="Y192" i="43"/>
  <c r="J193" i="43" s="1"/>
  <c r="AL191" i="43"/>
  <c r="AJ191" i="43"/>
  <c r="Z193" i="43" l="1"/>
  <c r="Q193" i="43"/>
  <c r="AB192" i="43"/>
  <c r="N192" i="43"/>
  <c r="O192" i="43" s="1"/>
  <c r="X192" i="43" s="1"/>
  <c r="AC192" i="43"/>
  <c r="AM192" i="43" l="1"/>
  <c r="AG192" i="43"/>
  <c r="K193" i="43"/>
  <c r="T193" i="43"/>
  <c r="AD193" i="43"/>
  <c r="AH193" i="43"/>
  <c r="L193" i="43" l="1"/>
  <c r="Y193" i="43"/>
  <c r="J194" i="43" s="1"/>
  <c r="AL192" i="43"/>
  <c r="AJ192" i="43"/>
  <c r="Q194" i="43" l="1"/>
  <c r="Z194" i="43"/>
  <c r="AB193" i="43"/>
  <c r="AC193" i="43"/>
  <c r="N193" i="43"/>
  <c r="O193" i="43" s="1"/>
  <c r="X193" i="43" s="1"/>
  <c r="AG193" i="43" l="1"/>
  <c r="AM193" i="43"/>
  <c r="K194" i="43"/>
  <c r="AD194" i="43"/>
  <c r="T194" i="43"/>
  <c r="AH194" i="43"/>
  <c r="Y194" i="43" l="1"/>
  <c r="J195" i="43" s="1"/>
  <c r="S195" i="43" s="1"/>
  <c r="AF195" i="43" s="1"/>
  <c r="L194" i="43"/>
  <c r="AB194" i="43" s="1"/>
  <c r="AJ193" i="43"/>
  <c r="AL193" i="43"/>
  <c r="AC194" i="43" l="1"/>
  <c r="N194" i="43"/>
  <c r="O194" i="43" s="1"/>
  <c r="X194" i="43" s="1"/>
  <c r="Q195" i="43"/>
  <c r="Z195" i="43"/>
  <c r="K195" i="43" l="1"/>
  <c r="AD195" i="43"/>
  <c r="T195" i="43"/>
  <c r="AH195" i="43"/>
  <c r="AM194" i="43"/>
  <c r="AG194" i="43"/>
  <c r="AJ194" i="43" l="1"/>
  <c r="AL194" i="43"/>
  <c r="L195" i="43"/>
  <c r="AB195" i="43" s="1"/>
  <c r="Y195" i="43"/>
  <c r="J196" i="43" s="1"/>
  <c r="S196" i="43" s="1"/>
  <c r="AF196" i="43" s="1"/>
  <c r="Z196" i="43" l="1"/>
  <c r="Q196" i="43"/>
  <c r="N195" i="43"/>
  <c r="O195" i="43" s="1"/>
  <c r="X195" i="43" s="1"/>
  <c r="AC195" i="43"/>
  <c r="AM195" i="43" l="1"/>
  <c r="AG195" i="43"/>
  <c r="K196" i="43"/>
  <c r="AD196" i="43"/>
  <c r="T196" i="43"/>
  <c r="AH196" i="43"/>
  <c r="L196" i="43" l="1"/>
  <c r="Y196" i="43"/>
  <c r="J197" i="43" s="1"/>
  <c r="AL195" i="43"/>
  <c r="AJ195" i="43"/>
  <c r="S197" i="43" l="1"/>
  <c r="AF197" i="43" s="1"/>
  <c r="Z197" i="43"/>
  <c r="AB196" i="43"/>
  <c r="N196" i="43"/>
  <c r="O196" i="43" s="1"/>
  <c r="X196" i="43" s="1"/>
  <c r="AC196" i="43"/>
  <c r="Q197" i="43" l="1"/>
  <c r="AD197" i="43" s="1"/>
  <c r="AM196" i="43"/>
  <c r="AG196" i="43"/>
  <c r="K197" i="43" l="1"/>
  <c r="L197" i="43" s="1"/>
  <c r="AH197" i="43"/>
  <c r="T197" i="43"/>
  <c r="AL196" i="43"/>
  <c r="AJ196" i="43"/>
  <c r="Y197" i="43" l="1"/>
  <c r="J198" i="43" s="1"/>
  <c r="Z198" i="43" s="1"/>
  <c r="AB197" i="43"/>
  <c r="AC197" i="43"/>
  <c r="N197" i="43"/>
  <c r="O197" i="43" s="1"/>
  <c r="X197" i="43" s="1"/>
  <c r="Q198" i="43" l="1"/>
  <c r="T198" i="43" s="1"/>
  <c r="AM197" i="43"/>
  <c r="AG197" i="43"/>
  <c r="K198" i="43" l="1"/>
  <c r="L198" i="43" s="1"/>
  <c r="AH198" i="43"/>
  <c r="AD198" i="43"/>
  <c r="AJ197" i="43"/>
  <c r="AL197" i="43"/>
  <c r="Y198" i="43" l="1"/>
  <c r="J199" i="43" s="1"/>
  <c r="Q199" i="43" s="1"/>
  <c r="AB198" i="43"/>
  <c r="N198" i="43"/>
  <c r="O198" i="43" s="1"/>
  <c r="X198" i="43" s="1"/>
  <c r="AC198" i="43"/>
  <c r="Z199" i="43" l="1"/>
  <c r="AG198" i="43"/>
  <c r="AM198" i="43"/>
  <c r="K199" i="43"/>
  <c r="T199" i="43"/>
  <c r="AD199" i="43"/>
  <c r="AH199" i="43"/>
  <c r="L199" i="43" l="1"/>
  <c r="AB199" i="43" s="1"/>
  <c r="Y199" i="43"/>
  <c r="J200" i="43" s="1"/>
  <c r="AL198" i="43"/>
  <c r="AJ198" i="43"/>
  <c r="Z200" i="43" l="1"/>
  <c r="Q200" i="43"/>
  <c r="AC199" i="43"/>
  <c r="N199" i="43"/>
  <c r="O199" i="43" s="1"/>
  <c r="X199" i="43" s="1"/>
  <c r="K200" i="43" l="1"/>
  <c r="AD200" i="43"/>
  <c r="T200" i="43"/>
  <c r="AH200" i="43"/>
  <c r="AM199" i="43"/>
  <c r="AG199" i="43"/>
  <c r="AL199" i="43" l="1"/>
  <c r="AJ199" i="43"/>
  <c r="Y200" i="43"/>
  <c r="J201" i="43" s="1"/>
  <c r="S201" i="43" s="1"/>
  <c r="AF201" i="43" s="1"/>
  <c r="L200" i="43"/>
  <c r="AB200" i="43" l="1"/>
  <c r="AC200" i="43"/>
  <c r="N200" i="43"/>
  <c r="O200" i="43" s="1"/>
  <c r="X200" i="43" s="1"/>
  <c r="Q201" i="43"/>
  <c r="Z201" i="43"/>
  <c r="K201" i="43" l="1"/>
  <c r="AD201" i="43"/>
  <c r="T201" i="43"/>
  <c r="AH201" i="43"/>
  <c r="AM200" i="43"/>
  <c r="AG200" i="43"/>
  <c r="AL200" i="43" l="1"/>
  <c r="AJ200" i="43"/>
  <c r="L201" i="43"/>
  <c r="AB201" i="43" s="1"/>
  <c r="Y201" i="43"/>
  <c r="J202" i="43" s="1"/>
  <c r="S202" i="43" s="1"/>
  <c r="AF202" i="43" s="1"/>
  <c r="Z202" i="43" l="1"/>
  <c r="Q202" i="43"/>
  <c r="AC201" i="43"/>
  <c r="N201" i="43"/>
  <c r="O201" i="43" s="1"/>
  <c r="X201" i="43" s="1"/>
  <c r="K202" i="43" l="1"/>
  <c r="AD202" i="43"/>
  <c r="T202" i="43"/>
  <c r="AH202" i="43"/>
  <c r="AG201" i="43"/>
  <c r="AM201" i="43"/>
  <c r="AJ201" i="43" l="1"/>
  <c r="AL201" i="43"/>
  <c r="L202" i="43"/>
  <c r="Y202" i="43"/>
  <c r="J203" i="43" s="1"/>
  <c r="Q203" i="43" l="1"/>
  <c r="Z203" i="43"/>
  <c r="AB202" i="43"/>
  <c r="N202" i="43"/>
  <c r="O202" i="43" s="1"/>
  <c r="X202" i="43" s="1"/>
  <c r="AC202" i="43"/>
  <c r="AM202" i="43" l="1"/>
  <c r="AG202" i="43"/>
  <c r="K203" i="43"/>
  <c r="AD203" i="43"/>
  <c r="T203" i="43"/>
  <c r="AH203" i="43"/>
  <c r="L203" i="43" l="1"/>
  <c r="Y203" i="43"/>
  <c r="J204" i="43" s="1"/>
  <c r="AL202" i="43"/>
  <c r="AJ202" i="43"/>
  <c r="Q204" i="43" l="1"/>
  <c r="Z204" i="43"/>
  <c r="AB203" i="43"/>
  <c r="N203" i="43"/>
  <c r="O203" i="43" s="1"/>
  <c r="X203" i="43" s="1"/>
  <c r="AC203" i="43"/>
  <c r="AG203" i="43" l="1"/>
  <c r="AM203" i="43"/>
  <c r="K204" i="43"/>
  <c r="AD204" i="43"/>
  <c r="T204" i="43"/>
  <c r="AH204" i="43"/>
  <c r="Y204" i="43" l="1"/>
  <c r="J205" i="43" s="1"/>
  <c r="S205" i="43" s="1"/>
  <c r="AF205" i="43" s="1"/>
  <c r="L204" i="43"/>
  <c r="AJ203" i="43"/>
  <c r="AL203" i="43"/>
  <c r="AB204" i="43" l="1"/>
  <c r="AC204" i="43"/>
  <c r="N204" i="43"/>
  <c r="O204" i="43" s="1"/>
  <c r="X204" i="43" s="1"/>
  <c r="Q205" i="43"/>
  <c r="Z205" i="43"/>
  <c r="K205" i="43" l="1"/>
  <c r="AD205" i="43"/>
  <c r="T205" i="43"/>
  <c r="AH205" i="43"/>
  <c r="AM204" i="43"/>
  <c r="AG204" i="43"/>
  <c r="AL204" i="43" l="1"/>
  <c r="AJ204" i="43"/>
  <c r="L205" i="43"/>
  <c r="AB205" i="43" s="1"/>
  <c r="Y205" i="43"/>
  <c r="J206" i="43" s="1"/>
  <c r="S206" i="43" s="1"/>
  <c r="AF206" i="43" s="1"/>
  <c r="Q206" i="43" l="1"/>
  <c r="Z206" i="43"/>
  <c r="AC205" i="43"/>
  <c r="N205" i="43"/>
  <c r="O205" i="43" s="1"/>
  <c r="X205" i="43" s="1"/>
  <c r="AM205" i="43" l="1"/>
  <c r="AG205" i="43"/>
  <c r="K206" i="43"/>
  <c r="T206" i="43"/>
  <c r="AD206" i="43"/>
  <c r="AH206" i="43"/>
  <c r="L206" i="43" l="1"/>
  <c r="Y206" i="43"/>
  <c r="J207" i="43" s="1"/>
  <c r="AL205" i="43"/>
  <c r="AJ205" i="43"/>
  <c r="Q207" i="43" l="1"/>
  <c r="Z207" i="43"/>
  <c r="AB206" i="43"/>
  <c r="AC206" i="43"/>
  <c r="N206" i="43"/>
  <c r="O206" i="43" s="1"/>
  <c r="X206" i="43" s="1"/>
  <c r="AG206" i="43" l="1"/>
  <c r="AM206" i="43"/>
  <c r="K207" i="43"/>
  <c r="AD207" i="43"/>
  <c r="T207" i="43"/>
  <c r="AH207" i="43"/>
  <c r="L207" i="43" l="1"/>
  <c r="AB207" i="43" s="1"/>
  <c r="Y207" i="43"/>
  <c r="J208" i="43" s="1"/>
  <c r="AJ206" i="43"/>
  <c r="AL206" i="43"/>
  <c r="S208" i="43" l="1"/>
  <c r="AF208" i="43" s="1"/>
  <c r="Z208" i="43"/>
  <c r="AC207" i="43"/>
  <c r="N207" i="43"/>
  <c r="O207" i="43" s="1"/>
  <c r="X207" i="43" s="1"/>
  <c r="Q208" i="43" l="1"/>
  <c r="T208" i="43" s="1"/>
  <c r="AM207" i="43"/>
  <c r="AG207" i="43"/>
  <c r="AH208" i="43" l="1"/>
  <c r="K208" i="43"/>
  <c r="L208" i="43" s="1"/>
  <c r="AD208" i="43"/>
  <c r="AJ207" i="43"/>
  <c r="AL207" i="43"/>
  <c r="Y208" i="43" l="1"/>
  <c r="J209" i="43" s="1"/>
  <c r="Q209" i="43" s="1"/>
  <c r="AB208" i="43"/>
  <c r="AC208" i="43"/>
  <c r="N208" i="43"/>
  <c r="O208" i="43" s="1"/>
  <c r="X208" i="43" s="1"/>
  <c r="Z209" i="43" l="1"/>
  <c r="AG208" i="43"/>
  <c r="AM208" i="43"/>
  <c r="K209" i="43"/>
  <c r="T209" i="43"/>
  <c r="AD209" i="43"/>
  <c r="AH209" i="43"/>
  <c r="L209" i="43" l="1"/>
  <c r="Y209" i="43"/>
  <c r="J210" i="43" s="1"/>
  <c r="AJ208" i="43"/>
  <c r="AL208" i="43"/>
  <c r="Z210" i="43" l="1"/>
  <c r="Q210" i="43"/>
  <c r="AB209" i="43"/>
  <c r="N209" i="43"/>
  <c r="O209" i="43" s="1"/>
  <c r="X209" i="43" s="1"/>
  <c r="AC209" i="43"/>
  <c r="K210" i="43" l="1"/>
  <c r="T210" i="43"/>
  <c r="AD210" i="43"/>
  <c r="AH210" i="43"/>
  <c r="AG209" i="43"/>
  <c r="AM209" i="43"/>
  <c r="AJ209" i="43" l="1"/>
  <c r="AL209" i="43"/>
  <c r="Y210" i="43"/>
  <c r="J211" i="43" s="1"/>
  <c r="S211" i="43" s="1"/>
  <c r="AF211" i="43" s="1"/>
  <c r="L210" i="43"/>
  <c r="AB210" i="43" s="1"/>
  <c r="AC210" i="43" l="1"/>
  <c r="N210" i="43"/>
  <c r="O210" i="43" s="1"/>
  <c r="X210" i="43" s="1"/>
  <c r="Q211" i="43"/>
  <c r="Z211" i="43"/>
  <c r="K211" i="43" l="1"/>
  <c r="AD211" i="43"/>
  <c r="T211" i="43"/>
  <c r="AH211" i="43"/>
  <c r="AG210" i="43"/>
  <c r="AM210" i="43"/>
  <c r="AL210" i="43" l="1"/>
  <c r="AJ210" i="43"/>
  <c r="L211" i="43"/>
  <c r="AB211" i="43" s="1"/>
  <c r="Y211" i="43"/>
  <c r="J212" i="43" s="1"/>
  <c r="S212" i="43" s="1"/>
  <c r="AF212" i="43" s="1"/>
  <c r="Q212" i="43" l="1"/>
  <c r="Z212" i="43"/>
  <c r="AC211" i="43"/>
  <c r="N211" i="43"/>
  <c r="O211" i="43" s="1"/>
  <c r="X211" i="43" s="1"/>
  <c r="AM211" i="43" l="1"/>
  <c r="AG211" i="43"/>
  <c r="K212" i="43"/>
  <c r="AD212" i="43"/>
  <c r="T212" i="43"/>
  <c r="AH212" i="43"/>
  <c r="Y212" i="43" l="1"/>
  <c r="J213" i="43" s="1"/>
  <c r="L212" i="43"/>
  <c r="AJ211" i="43"/>
  <c r="AL211" i="43"/>
  <c r="AB212" i="43" l="1"/>
  <c r="AC212" i="43"/>
  <c r="N212" i="43"/>
  <c r="O212" i="43" s="1"/>
  <c r="X212" i="43" s="1"/>
  <c r="Q213" i="43"/>
  <c r="Z213" i="43"/>
  <c r="K213" i="43" l="1"/>
  <c r="AD213" i="43"/>
  <c r="T213" i="43"/>
  <c r="AH213" i="43"/>
  <c r="AM212" i="43"/>
  <c r="AG212" i="43"/>
  <c r="AJ212" i="43" l="1"/>
  <c r="AL212" i="43"/>
  <c r="L213" i="43"/>
  <c r="AB213" i="43" s="1"/>
  <c r="Y213" i="43"/>
  <c r="J214" i="43" s="1"/>
  <c r="Q214" i="43" l="1"/>
  <c r="Z214" i="43"/>
  <c r="N213" i="43"/>
  <c r="O213" i="43" s="1"/>
  <c r="X213" i="43" s="1"/>
  <c r="AC213" i="43"/>
  <c r="AG213" i="43" l="1"/>
  <c r="AM213" i="43"/>
  <c r="K214" i="43"/>
  <c r="AD214" i="43"/>
  <c r="T214" i="43"/>
  <c r="AH214" i="43"/>
  <c r="Y214" i="43" l="1"/>
  <c r="J215" i="43" s="1"/>
  <c r="S215" i="43" s="1"/>
  <c r="AF215" i="43" s="1"/>
  <c r="L214" i="43"/>
  <c r="AL213" i="43"/>
  <c r="AJ213" i="43"/>
  <c r="AB214" i="43" l="1"/>
  <c r="N214" i="43"/>
  <c r="O214" i="43" s="1"/>
  <c r="X214" i="43" s="1"/>
  <c r="AC214" i="43"/>
  <c r="Q215" i="43"/>
  <c r="Z215" i="43"/>
  <c r="K215" i="43" l="1"/>
  <c r="T215" i="43"/>
  <c r="AD215" i="43"/>
  <c r="AH215" i="43"/>
  <c r="AG214" i="43"/>
  <c r="AM214" i="43"/>
  <c r="AL214" i="43" l="1"/>
  <c r="AJ214" i="43"/>
  <c r="L215" i="43"/>
  <c r="AB215" i="43" s="1"/>
  <c r="Y215" i="43"/>
  <c r="J216" i="43" s="1"/>
  <c r="S216" i="43" s="1"/>
  <c r="AF216" i="43" s="1"/>
  <c r="Z216" i="43" l="1"/>
  <c r="Q216" i="43"/>
  <c r="N215" i="43"/>
  <c r="O215" i="43" s="1"/>
  <c r="X215" i="43" s="1"/>
  <c r="AC215" i="43"/>
  <c r="AG215" i="43" l="1"/>
  <c r="AM215" i="43"/>
  <c r="K216" i="43"/>
  <c r="AD216" i="43"/>
  <c r="T216" i="43"/>
  <c r="AH216" i="43"/>
  <c r="Y216" i="43" l="1"/>
  <c r="J217" i="43" s="1"/>
  <c r="L216" i="43"/>
  <c r="AJ215" i="43"/>
  <c r="AL215" i="43"/>
  <c r="AB216" i="43" l="1"/>
  <c r="N216" i="43"/>
  <c r="O216" i="43" s="1"/>
  <c r="X216" i="43" s="1"/>
  <c r="AC216" i="43"/>
  <c r="Q217" i="43"/>
  <c r="Z217" i="43"/>
  <c r="K217" i="43" l="1"/>
  <c r="AD217" i="43"/>
  <c r="T217" i="43"/>
  <c r="AH217" i="43"/>
  <c r="AM216" i="43"/>
  <c r="AG216" i="43"/>
  <c r="AJ216" i="43" l="1"/>
  <c r="AL216" i="43"/>
  <c r="L217" i="43"/>
  <c r="Y217" i="43"/>
  <c r="J218" i="43" s="1"/>
  <c r="Z218" i="43" l="1"/>
  <c r="Q218" i="43"/>
  <c r="AB217" i="43"/>
  <c r="N217" i="43"/>
  <c r="O217" i="43" s="1"/>
  <c r="X217" i="43" s="1"/>
  <c r="AC217" i="43"/>
  <c r="K218" i="43" l="1"/>
  <c r="T218" i="43"/>
  <c r="AD218" i="43"/>
  <c r="AH218" i="43"/>
  <c r="AG217" i="43"/>
  <c r="AM217" i="43"/>
  <c r="AJ217" i="43" l="1"/>
  <c r="AL217" i="43"/>
  <c r="L218" i="43"/>
  <c r="AB218" i="43" s="1"/>
  <c r="Y218" i="43"/>
  <c r="J219" i="43" s="1"/>
  <c r="S219" i="43" l="1"/>
  <c r="AF219" i="43" s="1"/>
  <c r="Z219" i="43"/>
  <c r="AC218" i="43"/>
  <c r="N218" i="43"/>
  <c r="O218" i="43" s="1"/>
  <c r="X218" i="43" s="1"/>
  <c r="AG218" i="43" l="1"/>
  <c r="AM218" i="43"/>
  <c r="Q219" i="43"/>
  <c r="K219" i="43" l="1"/>
  <c r="AD219" i="43"/>
  <c r="T219" i="43"/>
  <c r="AH219" i="43"/>
  <c r="AJ218" i="43"/>
  <c r="AL218" i="43"/>
  <c r="L219" i="43" l="1"/>
  <c r="AB219" i="43" s="1"/>
  <c r="Y219" i="43"/>
  <c r="J220" i="43" s="1"/>
  <c r="Q220" i="43" l="1"/>
  <c r="K220" i="43" s="1"/>
  <c r="Z220" i="43"/>
  <c r="AC219" i="43"/>
  <c r="N219" i="43"/>
  <c r="O219" i="43" s="1"/>
  <c r="X219" i="43" s="1"/>
  <c r="AM219" i="43" l="1"/>
  <c r="AG219" i="43"/>
  <c r="Y220" i="43"/>
  <c r="J221" i="43" s="1"/>
  <c r="S221" i="43" s="1"/>
  <c r="AF221" i="43" s="1"/>
  <c r="L220" i="43"/>
  <c r="AB220" i="43" s="1"/>
  <c r="AD220" i="43"/>
  <c r="T220" i="43"/>
  <c r="AH220" i="43"/>
  <c r="AC220" i="43" l="1"/>
  <c r="N220" i="43"/>
  <c r="O220" i="43" s="1"/>
  <c r="X220" i="43" s="1"/>
  <c r="AJ219" i="43"/>
  <c r="AL219" i="43"/>
  <c r="Q221" i="43"/>
  <c r="Z221" i="43"/>
  <c r="K221" i="43" l="1"/>
  <c r="T221" i="43"/>
  <c r="AD221" i="43"/>
  <c r="AH221" i="43"/>
  <c r="AG220" i="43"/>
  <c r="AM220" i="43"/>
  <c r="AL220" i="43" l="1"/>
  <c r="AJ220" i="43"/>
  <c r="L221" i="43"/>
  <c r="Y221" i="43"/>
  <c r="J222" i="43" s="1"/>
  <c r="S222" i="43" s="1"/>
  <c r="AF222" i="43" s="1"/>
  <c r="Q222" i="43" l="1"/>
  <c r="Z222" i="43"/>
  <c r="AB221" i="43"/>
  <c r="N221" i="43"/>
  <c r="O221" i="43" s="1"/>
  <c r="X221" i="43" s="1"/>
  <c r="AC221" i="43"/>
  <c r="AM221" i="43" l="1"/>
  <c r="AG221" i="43"/>
  <c r="K222" i="43"/>
  <c r="T222" i="43"/>
  <c r="AD222" i="43"/>
  <c r="AH222" i="43"/>
  <c r="L222" i="43" l="1"/>
  <c r="Y222" i="43"/>
  <c r="J223" i="43" s="1"/>
  <c r="AJ221" i="43"/>
  <c r="AL221" i="43"/>
  <c r="Z223" i="43" l="1"/>
  <c r="Q223" i="43"/>
  <c r="AB222" i="43"/>
  <c r="N222" i="43"/>
  <c r="O222" i="43" s="1"/>
  <c r="X222" i="43" s="1"/>
  <c r="AC222" i="43"/>
  <c r="K223" i="43" l="1"/>
  <c r="AD223" i="43"/>
  <c r="T223" i="43"/>
  <c r="AH223" i="43"/>
  <c r="AM222" i="43"/>
  <c r="AG222" i="43"/>
  <c r="AL222" i="43" l="1"/>
  <c r="AJ222" i="43"/>
  <c r="L223" i="43"/>
  <c r="Y223" i="43"/>
  <c r="J224" i="43" s="1"/>
  <c r="Z224" i="43" l="1"/>
  <c r="Q224" i="43"/>
  <c r="AB223" i="43"/>
  <c r="AC223" i="43"/>
  <c r="N223" i="43"/>
  <c r="O223" i="43" s="1"/>
  <c r="X223" i="43" s="1"/>
  <c r="AM223" i="43" l="1"/>
  <c r="AG223" i="43"/>
  <c r="K224" i="43"/>
  <c r="T224" i="43"/>
  <c r="AD224" i="43"/>
  <c r="AH224" i="43"/>
  <c r="L224" i="43" l="1"/>
  <c r="Y224" i="43"/>
  <c r="J225" i="43" s="1"/>
  <c r="S225" i="43" s="1"/>
  <c r="AF225" i="43" s="1"/>
  <c r="AL223" i="43"/>
  <c r="AJ223" i="43"/>
  <c r="Q225" i="43" l="1"/>
  <c r="Z225" i="43"/>
  <c r="AB224" i="43"/>
  <c r="AC224" i="43"/>
  <c r="N224" i="43"/>
  <c r="O224" i="43" s="1"/>
  <c r="X224" i="43" s="1"/>
  <c r="AM224" i="43" l="1"/>
  <c r="AG224" i="43"/>
  <c r="K225" i="43"/>
  <c r="T225" i="43"/>
  <c r="AD225" i="43"/>
  <c r="AH225" i="43"/>
  <c r="L225" i="43" l="1"/>
  <c r="Y225" i="43"/>
  <c r="J226" i="43" s="1"/>
  <c r="S226" i="43" s="1"/>
  <c r="AF226" i="43" s="1"/>
  <c r="AL224" i="43"/>
  <c r="AJ224" i="43"/>
  <c r="Q226" i="43" l="1"/>
  <c r="Z226" i="43"/>
  <c r="AB225" i="43"/>
  <c r="N225" i="43"/>
  <c r="O225" i="43" s="1"/>
  <c r="X225" i="43" s="1"/>
  <c r="AC225" i="43"/>
  <c r="AM225" i="43" l="1"/>
  <c r="AG225" i="43"/>
  <c r="K226" i="43"/>
  <c r="T226" i="43"/>
  <c r="AD226" i="43"/>
  <c r="AH226" i="43"/>
  <c r="L226" i="43" l="1"/>
  <c r="Y226" i="43"/>
  <c r="J227" i="43" s="1"/>
  <c r="AL225" i="43"/>
  <c r="AJ225" i="43"/>
  <c r="Q227" i="43" l="1"/>
  <c r="Z227" i="43"/>
  <c r="AB226" i="43"/>
  <c r="AC226" i="43"/>
  <c r="N226" i="43"/>
  <c r="O226" i="43" s="1"/>
  <c r="X226" i="43" s="1"/>
  <c r="AG226" i="43" l="1"/>
  <c r="AM226" i="43"/>
  <c r="K227" i="43"/>
  <c r="AD227" i="43"/>
  <c r="T227" i="43"/>
  <c r="AH227" i="43"/>
  <c r="L227" i="43" l="1"/>
  <c r="Y227" i="43"/>
  <c r="J228" i="43" s="1"/>
  <c r="AJ226" i="43"/>
  <c r="AL226" i="43"/>
  <c r="Q228" i="43" l="1"/>
  <c r="Z228" i="43"/>
  <c r="AB227" i="43"/>
  <c r="AC227" i="43"/>
  <c r="N227" i="43"/>
  <c r="O227" i="43" s="1"/>
  <c r="X227" i="43" s="1"/>
  <c r="AM227" i="43" l="1"/>
  <c r="AG227" i="43"/>
  <c r="K228" i="43"/>
  <c r="AD228" i="43"/>
  <c r="T228" i="43"/>
  <c r="AH228" i="43"/>
  <c r="L228" i="43" l="1"/>
  <c r="Y228" i="43"/>
  <c r="J229" i="43" s="1"/>
  <c r="AJ227" i="43"/>
  <c r="AL227" i="43"/>
  <c r="Q229" i="43" l="1"/>
  <c r="Z229" i="43"/>
  <c r="AB228" i="43"/>
  <c r="AC228" i="43"/>
  <c r="N228" i="43"/>
  <c r="O228" i="43" s="1"/>
  <c r="X228" i="43" s="1"/>
  <c r="AM228" i="43" l="1"/>
  <c r="AG228" i="43"/>
  <c r="K229" i="43"/>
  <c r="T229" i="43"/>
  <c r="AD229" i="43"/>
  <c r="AH229" i="43"/>
  <c r="L229" i="43" l="1"/>
  <c r="Y229" i="43"/>
  <c r="J230" i="43" s="1"/>
  <c r="AJ228" i="43"/>
  <c r="AL228" i="43"/>
  <c r="S230" i="43" l="1"/>
  <c r="AF230" i="43" s="1"/>
  <c r="Z230" i="43"/>
  <c r="AB229" i="43"/>
  <c r="AC229" i="43"/>
  <c r="N229" i="43"/>
  <c r="O229" i="43" s="1"/>
  <c r="X229" i="43" s="1"/>
  <c r="AM229" i="43" l="1"/>
  <c r="AG229" i="43"/>
  <c r="Q230" i="43"/>
  <c r="K230" i="43" l="1"/>
  <c r="AD230" i="43"/>
  <c r="T230" i="43"/>
  <c r="AH230" i="43"/>
  <c r="AJ229" i="43"/>
  <c r="AL229" i="43"/>
  <c r="L230" i="43" l="1"/>
  <c r="Y230" i="43"/>
  <c r="J231" i="43" s="1"/>
  <c r="S231" i="43" s="1"/>
  <c r="AF231" i="43" s="1"/>
  <c r="Q231" i="43" l="1"/>
  <c r="Z231" i="43"/>
  <c r="AB230" i="43"/>
  <c r="AC230" i="43"/>
  <c r="N230" i="43"/>
  <c r="O230" i="43" s="1"/>
  <c r="X230" i="43" s="1"/>
  <c r="AG230" i="43" l="1"/>
  <c r="AM230" i="43"/>
  <c r="K231" i="43"/>
  <c r="AD231" i="43"/>
  <c r="T231" i="43"/>
  <c r="AH231" i="43"/>
  <c r="L231" i="43" l="1"/>
  <c r="AB231" i="43" s="1"/>
  <c r="Y231" i="43"/>
  <c r="J232" i="43" s="1"/>
  <c r="S232" i="43" s="1"/>
  <c r="AF232" i="43" s="1"/>
  <c r="AJ230" i="43"/>
  <c r="AL230" i="43"/>
  <c r="Q232" i="43" l="1"/>
  <c r="Z232" i="43"/>
  <c r="AC231" i="43"/>
  <c r="N231" i="43"/>
  <c r="O231" i="43" s="1"/>
  <c r="X231" i="43" s="1"/>
  <c r="AG231" i="43" l="1"/>
  <c r="AM231" i="43"/>
  <c r="K232" i="43"/>
  <c r="AD232" i="43"/>
  <c r="T232" i="43"/>
  <c r="AH232" i="43"/>
  <c r="Y232" i="43" l="1"/>
  <c r="J233" i="43" s="1"/>
  <c r="L232" i="43"/>
  <c r="AB232" i="43" s="1"/>
  <c r="AL231" i="43"/>
  <c r="AJ231" i="43"/>
  <c r="AC232" i="43" l="1"/>
  <c r="N232" i="43"/>
  <c r="O232" i="43" s="1"/>
  <c r="X232" i="43" s="1"/>
  <c r="Q233" i="43"/>
  <c r="Z233" i="43"/>
  <c r="K233" i="43" l="1"/>
  <c r="AD233" i="43"/>
  <c r="T233" i="43"/>
  <c r="AH233" i="43"/>
  <c r="AM232" i="43"/>
  <c r="AG232" i="43"/>
  <c r="AL232" i="43" l="1"/>
  <c r="AJ232" i="43"/>
  <c r="L233" i="43"/>
  <c r="Y233" i="43"/>
  <c r="J234" i="43" s="1"/>
  <c r="Q234" i="43" l="1"/>
  <c r="Z234" i="43"/>
  <c r="AB233" i="43"/>
  <c r="N233" i="43"/>
  <c r="O233" i="43" s="1"/>
  <c r="X233" i="43" s="1"/>
  <c r="AC233" i="43"/>
  <c r="AG233" i="43" l="1"/>
  <c r="AM233" i="43"/>
  <c r="K234" i="43"/>
  <c r="AD234" i="43"/>
  <c r="T234" i="43"/>
  <c r="AH234" i="43"/>
  <c r="Y234" i="43" l="1"/>
  <c r="J235" i="43" s="1"/>
  <c r="S235" i="43" s="1"/>
  <c r="AF235" i="43" s="1"/>
  <c r="L234" i="43"/>
  <c r="AJ233" i="43"/>
  <c r="AL233" i="43"/>
  <c r="AB234" i="43" l="1"/>
  <c r="N234" i="43"/>
  <c r="O234" i="43" s="1"/>
  <c r="X234" i="43" s="1"/>
  <c r="AC234" i="43"/>
  <c r="Q235" i="43"/>
  <c r="Z235" i="43"/>
  <c r="K235" i="43" l="1"/>
  <c r="AD235" i="43"/>
  <c r="T235" i="43"/>
  <c r="AH235" i="43"/>
  <c r="AM234" i="43"/>
  <c r="AG234" i="43"/>
  <c r="AJ234" i="43" l="1"/>
  <c r="AL234" i="43"/>
  <c r="L235" i="43"/>
  <c r="AB235" i="43" s="1"/>
  <c r="Y235" i="43"/>
  <c r="J236" i="43" s="1"/>
  <c r="S236" i="43" s="1"/>
  <c r="AF236" i="43" s="1"/>
  <c r="Q236" i="43" l="1"/>
  <c r="Z236" i="43"/>
  <c r="AC235" i="43"/>
  <c r="N235" i="43"/>
  <c r="O235" i="43" s="1"/>
  <c r="X235" i="43" s="1"/>
  <c r="AG235" i="43" l="1"/>
  <c r="AM235" i="43"/>
  <c r="K236" i="43"/>
  <c r="AD236" i="43"/>
  <c r="T236" i="43"/>
  <c r="AH236" i="43"/>
  <c r="Y236" i="43" l="1"/>
  <c r="J237" i="43" s="1"/>
  <c r="L236" i="43"/>
  <c r="AJ235" i="43"/>
  <c r="AL235" i="43"/>
  <c r="AB236" i="43" l="1"/>
  <c r="AC236" i="43"/>
  <c r="N236" i="43"/>
  <c r="O236" i="43" s="1"/>
  <c r="X236" i="43" s="1"/>
  <c r="Q237" i="43"/>
  <c r="Z237" i="43"/>
  <c r="K237" i="43" l="1"/>
  <c r="AD237" i="43"/>
  <c r="T237" i="43"/>
  <c r="AH237" i="43"/>
  <c r="AM236" i="43"/>
  <c r="AG236" i="43"/>
  <c r="AJ236" i="43" l="1"/>
  <c r="AL236" i="43"/>
  <c r="L237" i="43"/>
  <c r="AB237" i="43" s="1"/>
  <c r="Y237" i="43"/>
  <c r="J238" i="43" s="1"/>
  <c r="Z238" i="43" l="1"/>
  <c r="Q238" i="43"/>
  <c r="AC237" i="43"/>
  <c r="N237" i="43"/>
  <c r="O237" i="43" s="1"/>
  <c r="X237" i="43" s="1"/>
  <c r="K238" i="43" l="1"/>
  <c r="T238" i="43"/>
  <c r="AD238" i="43"/>
  <c r="AH238" i="43"/>
  <c r="AG237" i="43"/>
  <c r="AM237" i="43"/>
  <c r="AJ237" i="43" l="1"/>
  <c r="AL237" i="43"/>
  <c r="L238" i="43"/>
  <c r="Y238" i="43"/>
  <c r="J239" i="43" s="1"/>
  <c r="Q239" i="43" l="1"/>
  <c r="Z239" i="43"/>
  <c r="AB238" i="43"/>
  <c r="AC238" i="43"/>
  <c r="N238" i="43"/>
  <c r="O238" i="43" s="1"/>
  <c r="X238" i="43" s="1"/>
  <c r="AG238" i="43" l="1"/>
  <c r="AM238" i="43"/>
  <c r="K239" i="43"/>
  <c r="AD239" i="43"/>
  <c r="T239" i="43"/>
  <c r="AH239" i="43"/>
  <c r="L239" i="43" l="1"/>
  <c r="Y239" i="43"/>
  <c r="J240" i="43" s="1"/>
  <c r="AL238" i="43"/>
  <c r="AJ238" i="43"/>
  <c r="Z240" i="43" l="1"/>
  <c r="Q240" i="43"/>
  <c r="AB239" i="43"/>
  <c r="N239" i="43"/>
  <c r="O239" i="43" s="1"/>
  <c r="X239" i="43" s="1"/>
  <c r="AC239" i="43"/>
  <c r="K240" i="43" l="1"/>
  <c r="AD240" i="43"/>
  <c r="T240" i="43"/>
  <c r="AH240" i="43"/>
  <c r="AM239" i="43"/>
  <c r="AG239" i="43"/>
  <c r="AL239" i="43" l="1"/>
  <c r="AJ239" i="43"/>
  <c r="L240" i="43"/>
  <c r="Y240" i="43"/>
  <c r="J241" i="43" s="1"/>
  <c r="S241" i="43" l="1"/>
  <c r="AF241" i="43" s="1"/>
  <c r="Z241" i="43"/>
  <c r="AB240" i="43"/>
  <c r="AC240" i="43"/>
  <c r="N240" i="43"/>
  <c r="O240" i="43" s="1"/>
  <c r="X240" i="43" s="1"/>
  <c r="AM240" i="43" l="1"/>
  <c r="AG240" i="43"/>
  <c r="Q241" i="43"/>
  <c r="K241" i="43" l="1"/>
  <c r="T241" i="43"/>
  <c r="AD241" i="43"/>
  <c r="AH241" i="43"/>
  <c r="AJ240" i="43"/>
  <c r="AL240" i="43"/>
  <c r="L241" i="43" l="1"/>
  <c r="AB241" i="43" s="1"/>
  <c r="Y241" i="43"/>
  <c r="J242" i="43" s="1"/>
  <c r="S242" i="43" s="1"/>
  <c r="AF242" i="43" s="1"/>
  <c r="Z242" i="43" l="1"/>
  <c r="Q242" i="43"/>
  <c r="N241" i="43"/>
  <c r="O241" i="43" s="1"/>
  <c r="X241" i="43" s="1"/>
  <c r="AC241" i="43"/>
  <c r="AM241" i="43" l="1"/>
  <c r="AG241" i="43"/>
  <c r="K242" i="43"/>
  <c r="AD242" i="43"/>
  <c r="T242" i="43"/>
  <c r="AH242" i="43"/>
  <c r="L242" i="43" l="1"/>
  <c r="AB242" i="43" s="1"/>
  <c r="Y242" i="43"/>
  <c r="J243" i="43" s="1"/>
  <c r="AL241" i="43"/>
  <c r="AJ241" i="43"/>
  <c r="Q243" i="43" l="1"/>
  <c r="Z243" i="43"/>
  <c r="AC242" i="43"/>
  <c r="N242" i="43"/>
  <c r="O242" i="43" s="1"/>
  <c r="X242" i="43" s="1"/>
  <c r="AM242" i="43" l="1"/>
  <c r="AG242" i="43"/>
  <c r="K243" i="43"/>
  <c r="AD243" i="43"/>
  <c r="T243" i="43"/>
  <c r="AH243" i="43"/>
  <c r="L243" i="43" l="1"/>
  <c r="AB243" i="43" s="1"/>
  <c r="Y243" i="43"/>
  <c r="J244" i="43" s="1"/>
  <c r="AJ242" i="43"/>
  <c r="AL242" i="43"/>
  <c r="Q244" i="43" l="1"/>
  <c r="Z244" i="43"/>
  <c r="N243" i="43"/>
  <c r="O243" i="43" s="1"/>
  <c r="X243" i="43" s="1"/>
  <c r="AC243" i="43"/>
  <c r="AG243" i="43" l="1"/>
  <c r="AM243" i="43"/>
  <c r="K244" i="43"/>
  <c r="T244" i="43"/>
  <c r="AD244" i="43"/>
  <c r="AH244" i="43"/>
  <c r="Y244" i="43" l="1"/>
  <c r="J245" i="43" s="1"/>
  <c r="S245" i="43" s="1"/>
  <c r="AF245" i="43" s="1"/>
  <c r="L244" i="43"/>
  <c r="AB244" i="43" s="1"/>
  <c r="AL243" i="43"/>
  <c r="AJ243" i="43"/>
  <c r="AC244" i="43" l="1"/>
  <c r="N244" i="43"/>
  <c r="O244" i="43" s="1"/>
  <c r="X244" i="43" s="1"/>
  <c r="Q245" i="43"/>
  <c r="Z245" i="43"/>
  <c r="K245" i="43" l="1"/>
  <c r="AD245" i="43"/>
  <c r="T245" i="43"/>
  <c r="AH245" i="43"/>
  <c r="AM244" i="43"/>
  <c r="AG244" i="43"/>
  <c r="AL244" i="43" l="1"/>
  <c r="AJ244" i="43"/>
  <c r="L245" i="43"/>
  <c r="AB245" i="43" s="1"/>
  <c r="Y245" i="43"/>
  <c r="J246" i="43" s="1"/>
  <c r="S246" i="43" s="1"/>
  <c r="AF246" i="43" s="1"/>
  <c r="Q246" i="43" l="1"/>
  <c r="Z246" i="43"/>
  <c r="AC245" i="43"/>
  <c r="N245" i="43"/>
  <c r="O245" i="43" s="1"/>
  <c r="X245" i="43" s="1"/>
  <c r="AG245" i="43" l="1"/>
  <c r="AM245" i="43"/>
  <c r="K246" i="43"/>
  <c r="AD246" i="43"/>
  <c r="T246" i="43"/>
  <c r="AH246" i="43"/>
  <c r="L246" i="43" l="1"/>
  <c r="Y246" i="43"/>
  <c r="J247" i="43" s="1"/>
  <c r="AJ245" i="43"/>
  <c r="AL245" i="43"/>
  <c r="Q247" i="43" l="1"/>
  <c r="Z247" i="43"/>
  <c r="AB246" i="43"/>
  <c r="AC246" i="43"/>
  <c r="N246" i="43"/>
  <c r="O246" i="43" s="1"/>
  <c r="X246" i="43" s="1"/>
  <c r="AG246" i="43" l="1"/>
  <c r="AM246" i="43"/>
  <c r="K247" i="43"/>
  <c r="AD247" i="43"/>
  <c r="T247" i="43"/>
  <c r="AH247" i="43"/>
  <c r="L247" i="43" l="1"/>
  <c r="AB247" i="43" s="1"/>
  <c r="Y247" i="43"/>
  <c r="J248" i="43" s="1"/>
  <c r="AL246" i="43"/>
  <c r="AJ246" i="43"/>
  <c r="Z248" i="43" l="1"/>
  <c r="Q248" i="43"/>
  <c r="AC247" i="43"/>
  <c r="N247" i="43"/>
  <c r="O247" i="43" s="1"/>
  <c r="X247" i="43" s="1"/>
  <c r="AM247" i="43" l="1"/>
  <c r="AG247" i="43"/>
  <c r="K248" i="43"/>
  <c r="AD248" i="43"/>
  <c r="T248" i="43"/>
  <c r="AH248" i="43"/>
  <c r="Y248" i="43" l="1"/>
  <c r="J249" i="43" s="1"/>
  <c r="L248" i="43"/>
  <c r="AJ247" i="43"/>
  <c r="AL247" i="43"/>
  <c r="AB248" i="43" l="1"/>
  <c r="AC248" i="43"/>
  <c r="N248" i="43"/>
  <c r="O248" i="43" s="1"/>
  <c r="X248" i="43" s="1"/>
  <c r="Q249" i="43"/>
  <c r="Z249" i="43"/>
  <c r="K249" i="43" l="1"/>
  <c r="T249" i="43"/>
  <c r="AD249" i="43"/>
  <c r="AH249" i="43"/>
  <c r="AG248" i="43"/>
  <c r="AM248" i="43"/>
  <c r="AL248" i="43" l="1"/>
  <c r="AJ248" i="43"/>
  <c r="L249" i="43"/>
  <c r="AB249" i="43" s="1"/>
  <c r="Y249" i="43"/>
  <c r="J250" i="43" s="1"/>
  <c r="Q250" i="43" l="1"/>
  <c r="Z250" i="43"/>
  <c r="N249" i="43"/>
  <c r="O249" i="43" s="1"/>
  <c r="X249" i="43" s="1"/>
  <c r="AC249" i="43"/>
  <c r="AG249" i="43" l="1"/>
  <c r="AM249" i="43"/>
  <c r="K250" i="43"/>
  <c r="AD250" i="43"/>
  <c r="T250" i="43"/>
  <c r="AH250" i="43"/>
  <c r="L250" i="43" l="1"/>
  <c r="AB250" i="43" s="1"/>
  <c r="Y250" i="43"/>
  <c r="J251" i="43" s="1"/>
  <c r="S251" i="43" s="1"/>
  <c r="AF251" i="43" s="1"/>
  <c r="AJ249" i="43"/>
  <c r="AL249" i="43"/>
  <c r="Z251" i="43" l="1"/>
  <c r="Q251" i="43"/>
  <c r="AC250" i="43"/>
  <c r="N250" i="43"/>
  <c r="O250" i="43" s="1"/>
  <c r="X250" i="43" s="1"/>
  <c r="K251" i="43" l="1"/>
  <c r="AD251" i="43"/>
  <c r="T251" i="43"/>
  <c r="AH251" i="43"/>
  <c r="AM250" i="43"/>
  <c r="AG250" i="43"/>
  <c r="AJ250" i="43" l="1"/>
  <c r="AL250" i="43"/>
  <c r="L251" i="43"/>
  <c r="Y251" i="43"/>
  <c r="J252" i="43" s="1"/>
  <c r="S252" i="43" l="1"/>
  <c r="AF252" i="43" s="1"/>
  <c r="Z252" i="43"/>
  <c r="AB251" i="43"/>
  <c r="AC251" i="43"/>
  <c r="N251" i="43"/>
  <c r="O251" i="43" s="1"/>
  <c r="X251" i="43" s="1"/>
  <c r="AM251" i="43" l="1"/>
  <c r="AG251" i="43"/>
  <c r="Q252" i="43"/>
  <c r="K252" i="43" l="1"/>
  <c r="AD252" i="43"/>
  <c r="T252" i="43"/>
  <c r="AH252" i="43"/>
  <c r="AJ251" i="43"/>
  <c r="AL251" i="43"/>
  <c r="L252" i="43" l="1"/>
  <c r="Y252" i="43"/>
  <c r="J253" i="43" s="1"/>
  <c r="Q253" i="43" l="1"/>
  <c r="Z253" i="43"/>
  <c r="AB252" i="43"/>
  <c r="N252" i="43"/>
  <c r="O252" i="43" s="1"/>
  <c r="X252" i="43" s="1"/>
  <c r="AC252" i="43"/>
  <c r="AM252" i="43" l="1"/>
  <c r="AG252" i="43"/>
  <c r="K253" i="43"/>
  <c r="AD253" i="43"/>
  <c r="T253" i="43"/>
  <c r="AH253" i="43"/>
  <c r="L253" i="43" l="1"/>
  <c r="Y253" i="43"/>
  <c r="J254" i="43" s="1"/>
  <c r="AL252" i="43"/>
  <c r="AJ252" i="43"/>
  <c r="Q254" i="43" l="1"/>
  <c r="Z254" i="43"/>
  <c r="AB253" i="43"/>
  <c r="AC253" i="43"/>
  <c r="N253" i="43"/>
  <c r="O253" i="43" s="1"/>
  <c r="X253" i="43" s="1"/>
  <c r="AG253" i="43" l="1"/>
  <c r="AM253" i="43"/>
  <c r="K254" i="43"/>
  <c r="AD254" i="43"/>
  <c r="T254" i="43"/>
  <c r="AH254" i="43"/>
  <c r="L254" i="43" l="1"/>
  <c r="AB254" i="43" s="1"/>
  <c r="Y254" i="43"/>
  <c r="J255" i="43" s="1"/>
  <c r="S255" i="43" s="1"/>
  <c r="AF255" i="43" s="1"/>
  <c r="AJ253" i="43"/>
  <c r="AL253" i="43"/>
  <c r="Q255" i="43" l="1"/>
  <c r="Z255" i="43"/>
  <c r="AC254" i="43"/>
  <c r="N254" i="43"/>
  <c r="O254" i="43" s="1"/>
  <c r="X254" i="43" s="1"/>
  <c r="AG254" i="43" l="1"/>
  <c r="AM254" i="43"/>
  <c r="K255" i="43"/>
  <c r="T255" i="43"/>
  <c r="AD255" i="43"/>
  <c r="AH255" i="43"/>
  <c r="L255" i="43" l="1"/>
  <c r="Y255" i="43"/>
  <c r="J256" i="43" s="1"/>
  <c r="S256" i="43" s="1"/>
  <c r="AF256" i="43" s="1"/>
  <c r="AJ254" i="43"/>
  <c r="AL254" i="43"/>
  <c r="Q256" i="43" l="1"/>
  <c r="Z256" i="43"/>
  <c r="AB255" i="43"/>
  <c r="AC255" i="43"/>
  <c r="N255" i="43"/>
  <c r="O255" i="43" s="1"/>
  <c r="X255" i="43" s="1"/>
  <c r="AM255" i="43" l="1"/>
  <c r="AG255" i="43"/>
  <c r="K256" i="43"/>
  <c r="T256" i="43"/>
  <c r="AD256" i="43"/>
  <c r="AH256" i="43"/>
  <c r="L256" i="43" l="1"/>
  <c r="AB256" i="43" s="1"/>
  <c r="Y256" i="43"/>
  <c r="J257" i="43" s="1"/>
  <c r="AL255" i="43"/>
  <c r="AJ255" i="43"/>
  <c r="Z257" i="43" l="1"/>
  <c r="Q257" i="43"/>
  <c r="N256" i="43"/>
  <c r="O256" i="43" s="1"/>
  <c r="X256" i="43" s="1"/>
  <c r="AC256" i="43"/>
  <c r="AM256" i="43" l="1"/>
  <c r="AG256" i="43"/>
  <c r="K257" i="43"/>
  <c r="AD257" i="43"/>
  <c r="T257" i="43"/>
  <c r="AH257" i="43"/>
  <c r="L257" i="43" l="1"/>
  <c r="Y257" i="43"/>
  <c r="J258" i="43" s="1"/>
  <c r="AL256" i="43"/>
  <c r="AJ256" i="43"/>
  <c r="Q258" i="43" l="1"/>
  <c r="Z258" i="43"/>
  <c r="AB257" i="43"/>
  <c r="N257" i="43"/>
  <c r="O257" i="43" s="1"/>
  <c r="X257" i="43" s="1"/>
  <c r="AC257" i="43"/>
  <c r="AM257" i="43" l="1"/>
  <c r="AG257" i="43"/>
  <c r="K258" i="43"/>
  <c r="T258" i="43"/>
  <c r="AD258" i="43"/>
  <c r="AH258" i="43"/>
  <c r="L258" i="43" l="1"/>
  <c r="AB258" i="43" s="1"/>
  <c r="Y258" i="43"/>
  <c r="J259" i="43" s="1"/>
  <c r="AJ257" i="43"/>
  <c r="AL257" i="43"/>
  <c r="Q259" i="43" l="1"/>
  <c r="Z259" i="43"/>
  <c r="AC258" i="43"/>
  <c r="N258" i="43"/>
  <c r="O258" i="43" s="1"/>
  <c r="X258" i="43" s="1"/>
  <c r="AM258" i="43" l="1"/>
  <c r="AG258" i="43"/>
  <c r="K259" i="43"/>
  <c r="AD259" i="43"/>
  <c r="T259" i="43"/>
  <c r="AH259" i="43"/>
  <c r="L259" i="43" l="1"/>
  <c r="AB259" i="43" s="1"/>
  <c r="Y259" i="43"/>
  <c r="J260" i="43" s="1"/>
  <c r="AL258" i="43"/>
  <c r="AJ258" i="43"/>
  <c r="Q260" i="43" l="1"/>
  <c r="Z260" i="43"/>
  <c r="AC259" i="43"/>
  <c r="N259" i="43"/>
  <c r="O259" i="43" s="1"/>
  <c r="X259" i="43" s="1"/>
  <c r="AM259" i="43" l="1"/>
  <c r="AG259" i="43"/>
  <c r="K260" i="43"/>
  <c r="T260" i="43"/>
  <c r="AD260" i="43"/>
  <c r="AH260" i="43"/>
  <c r="L260" i="43" l="1"/>
  <c r="Y260" i="43"/>
  <c r="J261" i="43" s="1"/>
  <c r="S261" i="43" s="1"/>
  <c r="AF261" i="43" s="1"/>
  <c r="AJ259" i="43"/>
  <c r="AL259" i="43"/>
  <c r="Q261" i="43" l="1"/>
  <c r="Z261" i="43"/>
  <c r="AB260" i="43"/>
  <c r="AC260" i="43"/>
  <c r="N260" i="43"/>
  <c r="O260" i="43" s="1"/>
  <c r="X260" i="43" s="1"/>
  <c r="AM260" i="43" l="1"/>
  <c r="AG260" i="43"/>
  <c r="K261" i="43"/>
  <c r="AD261" i="43"/>
  <c r="T261" i="43"/>
  <c r="AH261" i="43"/>
  <c r="L261" i="43" l="1"/>
  <c r="Y261" i="43"/>
  <c r="J262" i="43" s="1"/>
  <c r="S262" i="43" s="1"/>
  <c r="AF262" i="43" s="1"/>
  <c r="AL260" i="43"/>
  <c r="AJ260" i="43"/>
  <c r="Z262" i="43" l="1"/>
  <c r="Q262" i="43"/>
  <c r="AB261" i="43"/>
  <c r="AC261" i="43"/>
  <c r="N261" i="43"/>
  <c r="O261" i="43" s="1"/>
  <c r="X261" i="43" s="1"/>
  <c r="K262" i="43" l="1"/>
  <c r="AD262" i="43"/>
  <c r="T262" i="43"/>
  <c r="AH262" i="43"/>
  <c r="AG261" i="43"/>
  <c r="AM261" i="43"/>
  <c r="AJ261" i="43" l="1"/>
  <c r="AL261" i="43"/>
  <c r="Y262" i="43"/>
  <c r="J263" i="43" s="1"/>
  <c r="L262" i="43"/>
  <c r="AB262" i="43" l="1"/>
  <c r="AC262" i="43"/>
  <c r="N262" i="43"/>
  <c r="O262" i="43" s="1"/>
  <c r="X262" i="43" s="1"/>
  <c r="S263" i="43"/>
  <c r="AF263" i="43" s="1"/>
  <c r="Z263" i="43"/>
  <c r="Q263" i="43" l="1"/>
  <c r="AG262" i="43"/>
  <c r="AM262" i="43"/>
  <c r="AJ262" i="43" l="1"/>
  <c r="AL262" i="43"/>
  <c r="K263" i="43"/>
  <c r="AD263" i="43"/>
  <c r="T263" i="43"/>
  <c r="AH263" i="43"/>
  <c r="L263" i="43" l="1"/>
  <c r="AB263" i="43" s="1"/>
  <c r="Y263" i="43"/>
  <c r="J264" i="43" s="1"/>
  <c r="Z264" i="43" l="1"/>
  <c r="Q264" i="43"/>
  <c r="AC263" i="43"/>
  <c r="N263" i="43"/>
  <c r="O263" i="43" s="1"/>
  <c r="X263" i="43" s="1"/>
  <c r="K264" i="43" l="1"/>
  <c r="T264" i="43"/>
  <c r="AD264" i="43"/>
  <c r="AH264" i="43"/>
  <c r="AM263" i="43"/>
  <c r="AG263" i="43"/>
  <c r="AJ263" i="43" l="1"/>
  <c r="AL263" i="43"/>
  <c r="L264" i="43"/>
  <c r="AB264" i="43" s="1"/>
  <c r="Y264" i="43"/>
  <c r="J265" i="43" s="1"/>
  <c r="S265" i="43" s="1"/>
  <c r="AF265" i="43" s="1"/>
  <c r="Q265" i="43" l="1"/>
  <c r="K265" i="43" s="1"/>
  <c r="Z265" i="43"/>
  <c r="AC264" i="43"/>
  <c r="N264" i="43"/>
  <c r="O264" i="43" s="1"/>
  <c r="X264" i="43" s="1"/>
  <c r="AG264" i="43" l="1"/>
  <c r="AM264" i="43"/>
  <c r="L265" i="43"/>
  <c r="Y265" i="43"/>
  <c r="J266" i="43" s="1"/>
  <c r="S266" i="43" s="1"/>
  <c r="AF266" i="43" s="1"/>
  <c r="AD265" i="43"/>
  <c r="T265" i="43"/>
  <c r="AH265" i="43"/>
  <c r="AB265" i="43" l="1"/>
  <c r="N265" i="43"/>
  <c r="O265" i="43" s="1"/>
  <c r="X265" i="43" s="1"/>
  <c r="AC265" i="43"/>
  <c r="Z266" i="43"/>
  <c r="Q266" i="43"/>
  <c r="K266" i="43" s="1"/>
  <c r="Y266" i="43" s="1"/>
  <c r="J267" i="43" s="1"/>
  <c r="AL264" i="43"/>
  <c r="AJ264" i="43"/>
  <c r="Q267" i="43" l="1"/>
  <c r="K267" i="43" s="1"/>
  <c r="Z267" i="43"/>
  <c r="AD266" i="43"/>
  <c r="T266" i="43"/>
  <c r="AH266" i="43"/>
  <c r="AM265" i="43"/>
  <c r="AG265" i="43"/>
  <c r="L266" i="43"/>
  <c r="AB266" i="43" s="1"/>
  <c r="Y267" i="43" l="1"/>
  <c r="J268" i="43" s="1"/>
  <c r="L267" i="43"/>
  <c r="AC266" i="43"/>
  <c r="N266" i="43"/>
  <c r="O266" i="43" s="1"/>
  <c r="X266" i="43" s="1"/>
  <c r="AL265" i="43"/>
  <c r="AJ265" i="43"/>
  <c r="AH267" i="43"/>
  <c r="T267" i="43"/>
  <c r="AD267" i="43"/>
  <c r="AG266" i="43" l="1"/>
  <c r="AM266" i="43"/>
  <c r="AB267" i="43"/>
  <c r="N267" i="43"/>
  <c r="O267" i="43" s="1"/>
  <c r="X267" i="43" s="1"/>
  <c r="AC267" i="43"/>
  <c r="Z268" i="43"/>
  <c r="Q268" i="43"/>
  <c r="AM267" i="43" l="1"/>
  <c r="AG267" i="43"/>
  <c r="K268" i="43"/>
  <c r="AD268" i="43"/>
  <c r="T268" i="43"/>
  <c r="AH268" i="43"/>
  <c r="AJ266" i="43"/>
  <c r="AL266" i="43"/>
  <c r="L268" i="43" l="1"/>
  <c r="AB268" i="43" s="1"/>
  <c r="Y268" i="43"/>
  <c r="J269" i="43" s="1"/>
  <c r="AL267" i="43"/>
  <c r="AJ267" i="43"/>
  <c r="Z269" i="43" l="1"/>
  <c r="Q269" i="43"/>
  <c r="AC268" i="43"/>
  <c r="N268" i="43"/>
  <c r="O268" i="43" s="1"/>
  <c r="X268" i="43" s="1"/>
  <c r="K269" i="43" l="1"/>
  <c r="T269" i="43"/>
  <c r="AD269" i="43"/>
  <c r="AH269" i="43"/>
  <c r="AM268" i="43"/>
  <c r="AG268" i="43"/>
  <c r="AL268" i="43" l="1"/>
  <c r="AJ268" i="43"/>
  <c r="Y269" i="43"/>
  <c r="J270" i="43" s="1"/>
  <c r="L269" i="43"/>
  <c r="AB269" i="43" l="1"/>
  <c r="AC269" i="43"/>
  <c r="N269" i="43"/>
  <c r="O269" i="43" s="1"/>
  <c r="X269" i="43" s="1"/>
  <c r="Q270" i="43"/>
  <c r="K270" i="43" s="1"/>
  <c r="Y270" i="43" s="1"/>
  <c r="J271" i="43" s="1"/>
  <c r="S271" i="43" s="1"/>
  <c r="AF271" i="43" s="1"/>
  <c r="Z270" i="43"/>
  <c r="Q271" i="43" l="1"/>
  <c r="K271" i="43" s="1"/>
  <c r="Z271" i="43"/>
  <c r="T270" i="43"/>
  <c r="AD270" i="43"/>
  <c r="AH270" i="43"/>
  <c r="AG269" i="43"/>
  <c r="AM269" i="43"/>
  <c r="L270" i="43"/>
  <c r="AB270" i="43" s="1"/>
  <c r="Y271" i="43" l="1"/>
  <c r="J272" i="43" s="1"/>
  <c r="S272" i="43" s="1"/>
  <c r="AF272" i="43" s="1"/>
  <c r="L271" i="43"/>
  <c r="AB271" i="43" s="1"/>
  <c r="AC270" i="43"/>
  <c r="N270" i="43"/>
  <c r="O270" i="43" s="1"/>
  <c r="X270" i="43" s="1"/>
  <c r="AJ269" i="43"/>
  <c r="AL269" i="43"/>
  <c r="AD271" i="43"/>
  <c r="T271" i="43"/>
  <c r="AH271" i="43"/>
  <c r="AC271" i="43" l="1"/>
  <c r="N271" i="43"/>
  <c r="O271" i="43" s="1"/>
  <c r="X271" i="43" s="1"/>
  <c r="AM270" i="43"/>
  <c r="AG270" i="43"/>
  <c r="Q272" i="43"/>
  <c r="Z272" i="43"/>
  <c r="Z31" i="43" s="1"/>
  <c r="K272" i="43" l="1"/>
  <c r="T272" i="43"/>
  <c r="AD272" i="43"/>
  <c r="AH272" i="43"/>
  <c r="AJ270" i="43"/>
  <c r="AL270" i="43"/>
  <c r="AM271" i="43"/>
  <c r="AG271" i="43"/>
  <c r="AJ271" i="43" l="1"/>
  <c r="AL271" i="43"/>
  <c r="Y272" i="43"/>
  <c r="J273" i="43" s="1"/>
  <c r="L272" i="43"/>
  <c r="AB272" i="43" s="1"/>
  <c r="AC272" i="43" l="1"/>
  <c r="N272" i="43"/>
  <c r="O272" i="43" s="1"/>
  <c r="X272" i="43" s="1"/>
  <c r="Q273" i="43"/>
  <c r="K273" i="43" s="1"/>
  <c r="Z273" i="43"/>
  <c r="L273" i="43" l="1"/>
  <c r="AB273" i="43" s="1"/>
  <c r="Y273" i="43"/>
  <c r="J274" i="43" s="1"/>
  <c r="AD273" i="43"/>
  <c r="T273" i="43"/>
  <c r="AH273" i="43"/>
  <c r="AG272" i="43"/>
  <c r="AM272" i="43"/>
  <c r="AJ272" i="43" l="1"/>
  <c r="AL272" i="43"/>
  <c r="S274" i="43"/>
  <c r="AF274" i="43" s="1"/>
  <c r="Z274" i="43"/>
  <c r="AC273" i="43"/>
  <c r="N273" i="43"/>
  <c r="O273" i="43" s="1"/>
  <c r="X273" i="43" s="1"/>
  <c r="Q274" i="43" l="1"/>
  <c r="AG273" i="43"/>
  <c r="AM273" i="43"/>
  <c r="AJ273" i="43" l="1"/>
  <c r="AL273" i="43"/>
  <c r="AD274" i="43"/>
  <c r="T274" i="43"/>
  <c r="AH274" i="43"/>
  <c r="K274" i="43"/>
  <c r="Y274" i="43" l="1"/>
  <c r="J275" i="43" s="1"/>
  <c r="S275" i="43" s="1"/>
  <c r="AF275" i="43" s="1"/>
  <c r="L274" i="43"/>
  <c r="AB274" i="43" s="1"/>
  <c r="N274" i="43" l="1"/>
  <c r="O274" i="43" s="1"/>
  <c r="X274" i="43" s="1"/>
  <c r="AC274" i="43"/>
  <c r="Q275" i="43"/>
  <c r="Z275" i="43"/>
  <c r="AG274" i="43" l="1"/>
  <c r="AL274" i="43" s="1"/>
  <c r="AM274" i="43"/>
  <c r="K275" i="43"/>
  <c r="T275" i="43"/>
  <c r="AD275" i="43"/>
  <c r="AH275" i="43"/>
  <c r="AJ274" i="43" l="1"/>
  <c r="L275" i="43"/>
  <c r="AB275" i="43" s="1"/>
  <c r="Y275" i="43"/>
  <c r="J276" i="43" s="1"/>
  <c r="S276" i="43" s="1"/>
  <c r="AF276" i="43" s="1"/>
  <c r="Q276" i="43" l="1"/>
  <c r="K276" i="43" s="1"/>
  <c r="Z276" i="43"/>
  <c r="N275" i="43"/>
  <c r="O275" i="43" s="1"/>
  <c r="X275" i="43" s="1"/>
  <c r="AC275" i="43"/>
  <c r="AG275" i="43" l="1"/>
  <c r="AM275" i="43"/>
  <c r="L276" i="43"/>
  <c r="AB276" i="43" s="1"/>
  <c r="Y276" i="43"/>
  <c r="J277" i="43" s="1"/>
  <c r="AD276" i="43"/>
  <c r="T276" i="43"/>
  <c r="AH276" i="43"/>
  <c r="AJ275" i="43" l="1"/>
  <c r="N276" i="43"/>
  <c r="O276" i="43" s="1"/>
  <c r="X276" i="43" s="1"/>
  <c r="AC276" i="43"/>
  <c r="Q277" i="43"/>
  <c r="K277" i="43" s="1"/>
  <c r="Y277" i="43" s="1"/>
  <c r="J278" i="43" s="1"/>
  <c r="Z277" i="43"/>
  <c r="AL275" i="43"/>
  <c r="Q278" i="43" l="1"/>
  <c r="Z278" i="43"/>
  <c r="L277" i="43"/>
  <c r="AB277" i="43" s="1"/>
  <c r="AD277" i="43"/>
  <c r="T277" i="43"/>
  <c r="AH277" i="43"/>
  <c r="AG276" i="43"/>
  <c r="AM276" i="43"/>
  <c r="AJ276" i="43" l="1"/>
  <c r="AC277" i="43"/>
  <c r="N277" i="43"/>
  <c r="O277" i="43" s="1"/>
  <c r="X277" i="43" s="1"/>
  <c r="AL276" i="43"/>
  <c r="K278" i="43"/>
  <c r="T278" i="43"/>
  <c r="AD278" i="43"/>
  <c r="AH278" i="43"/>
  <c r="L278" i="43" l="1"/>
  <c r="AB278" i="43" s="1"/>
  <c r="Y278" i="43"/>
  <c r="J279" i="43" s="1"/>
  <c r="AG277" i="43"/>
  <c r="AM277" i="43"/>
  <c r="AJ277" i="43" l="1"/>
  <c r="Q279" i="43"/>
  <c r="K279" i="43" s="1"/>
  <c r="Z279" i="43"/>
  <c r="N278" i="43"/>
  <c r="O278" i="43" s="1"/>
  <c r="X278" i="43" s="1"/>
  <c r="AC278" i="43"/>
  <c r="AL277" i="43"/>
  <c r="AG278" i="43" l="1"/>
  <c r="AM278" i="43"/>
  <c r="L279" i="43"/>
  <c r="Y279" i="43"/>
  <c r="J280" i="43" s="1"/>
  <c r="AD279" i="43"/>
  <c r="T279" i="43"/>
  <c r="AH279" i="43"/>
  <c r="AB279" i="43" l="1"/>
  <c r="AC279" i="43"/>
  <c r="N279" i="43"/>
  <c r="O279" i="43" s="1"/>
  <c r="X279" i="43" s="1"/>
  <c r="Z280" i="43"/>
  <c r="Q280" i="43"/>
  <c r="AL278" i="43"/>
  <c r="AJ278" i="43"/>
  <c r="K280" i="43" l="1"/>
  <c r="T280" i="43"/>
  <c r="AD280" i="43"/>
  <c r="AH280" i="43"/>
  <c r="AG279" i="43"/>
  <c r="AM279" i="43"/>
  <c r="AL279" i="43" l="1"/>
  <c r="AJ279" i="43"/>
  <c r="L280" i="43"/>
  <c r="Y280" i="43"/>
  <c r="J281" i="43" s="1"/>
  <c r="S281" i="43" s="1"/>
  <c r="AF281" i="43" s="1"/>
  <c r="Z281" i="43" l="1"/>
  <c r="Q281" i="43"/>
  <c r="AB280" i="43"/>
  <c r="AC280" i="43"/>
  <c r="N280" i="43"/>
  <c r="O280" i="43" s="1"/>
  <c r="X280" i="43" s="1"/>
  <c r="K281" i="43" l="1"/>
  <c r="AD281" i="43"/>
  <c r="T281" i="43"/>
  <c r="AH281" i="43"/>
  <c r="AG280" i="43"/>
  <c r="AM280" i="43"/>
  <c r="AL280" i="43" l="1"/>
  <c r="AJ280" i="43"/>
  <c r="L281" i="43"/>
  <c r="Y281" i="43"/>
  <c r="J282" i="43" s="1"/>
  <c r="S282" i="43" s="1"/>
  <c r="AF282" i="43" s="1"/>
  <c r="Z282" i="43" l="1"/>
  <c r="Q282" i="43"/>
  <c r="AB281" i="43"/>
  <c r="N281" i="43"/>
  <c r="O281" i="43" s="1"/>
  <c r="X281" i="43" s="1"/>
  <c r="AC281" i="43"/>
  <c r="K282" i="43" l="1"/>
  <c r="T282" i="43"/>
  <c r="AD282" i="43"/>
  <c r="AH282" i="43"/>
  <c r="AG281" i="43"/>
  <c r="AM281" i="43"/>
  <c r="AJ281" i="43" l="1"/>
  <c r="AL281" i="43"/>
  <c r="L282" i="43"/>
  <c r="Y282" i="43"/>
  <c r="J283" i="43" s="1"/>
  <c r="Z283" i="43" l="1"/>
  <c r="Q283" i="43"/>
  <c r="AB282" i="43"/>
  <c r="AC282" i="43"/>
  <c r="N282" i="43"/>
  <c r="O282" i="43" s="1"/>
  <c r="X282" i="43" s="1"/>
  <c r="K283" i="43" l="1"/>
  <c r="AD283" i="43"/>
  <c r="T283" i="43"/>
  <c r="AH283" i="43"/>
  <c r="AG282" i="43"/>
  <c r="AM282" i="43"/>
  <c r="AL282" i="43" l="1"/>
  <c r="AJ282" i="43"/>
  <c r="L283" i="43"/>
  <c r="AB283" i="43" s="1"/>
  <c r="Y283" i="43"/>
  <c r="J284" i="43" s="1"/>
  <c r="Q284" i="43" l="1"/>
  <c r="K284" i="43" s="1"/>
  <c r="Z284" i="43"/>
  <c r="N283" i="43"/>
  <c r="O283" i="43" s="1"/>
  <c r="X283" i="43" s="1"/>
  <c r="AC283" i="43"/>
  <c r="AG283" i="43" l="1"/>
  <c r="AM283" i="43"/>
  <c r="L284" i="43"/>
  <c r="AB284" i="43" s="1"/>
  <c r="Y284" i="43"/>
  <c r="J285" i="43" s="1"/>
  <c r="T284" i="43"/>
  <c r="AD284" i="43"/>
  <c r="AH284" i="43"/>
  <c r="S285" i="43" l="1"/>
  <c r="AF285" i="43" s="1"/>
  <c r="Z285" i="43"/>
  <c r="N284" i="43"/>
  <c r="O284" i="43" s="1"/>
  <c r="X284" i="43" s="1"/>
  <c r="AC284" i="43"/>
  <c r="AL283" i="43"/>
  <c r="AJ283" i="43"/>
  <c r="AM284" i="43" l="1"/>
  <c r="AG284" i="43"/>
  <c r="Q285" i="43"/>
  <c r="K285" i="43" l="1"/>
  <c r="T285" i="43"/>
  <c r="AD285" i="43"/>
  <c r="AH285" i="43"/>
  <c r="AL284" i="43"/>
  <c r="AJ284" i="43"/>
  <c r="L285" i="43" l="1"/>
  <c r="AB285" i="43" s="1"/>
  <c r="Y285" i="43"/>
  <c r="J286" i="43" s="1"/>
  <c r="S286" i="43" s="1"/>
  <c r="AF286" i="43" s="1"/>
  <c r="Q286" i="43" l="1"/>
  <c r="K286" i="43" s="1"/>
  <c r="Z286" i="43"/>
  <c r="AC285" i="43"/>
  <c r="N285" i="43"/>
  <c r="O285" i="43" s="1"/>
  <c r="X285" i="43" s="1"/>
  <c r="AM285" i="43" l="1"/>
  <c r="AG285" i="43"/>
  <c r="L286" i="43"/>
  <c r="Y286" i="43"/>
  <c r="J287" i="43" s="1"/>
  <c r="AD286" i="43"/>
  <c r="T286" i="43"/>
  <c r="AH286" i="43"/>
  <c r="AB286" i="43" l="1"/>
  <c r="AC286" i="43"/>
  <c r="N286" i="43"/>
  <c r="O286" i="43" s="1"/>
  <c r="X286" i="43" s="1"/>
  <c r="AJ285" i="43"/>
  <c r="AL285" i="43"/>
  <c r="Z287" i="43"/>
  <c r="Q287" i="43"/>
  <c r="AG286" i="43" l="1"/>
  <c r="AM286" i="43"/>
  <c r="K287" i="43"/>
  <c r="T287" i="43"/>
  <c r="AD287" i="43"/>
  <c r="AH287" i="43"/>
  <c r="L287" i="43" l="1"/>
  <c r="Y287" i="43"/>
  <c r="J288" i="43" s="1"/>
  <c r="AJ286" i="43"/>
  <c r="AL286" i="43"/>
  <c r="Q288" i="43" l="1"/>
  <c r="K288" i="43" s="1"/>
  <c r="Z288" i="43"/>
  <c r="AB287" i="43"/>
  <c r="AC287" i="43"/>
  <c r="N287" i="43"/>
  <c r="O287" i="43" s="1"/>
  <c r="X287" i="43" s="1"/>
  <c r="AG287" i="43" l="1"/>
  <c r="AM287" i="43"/>
  <c r="L288" i="43"/>
  <c r="Y288" i="43"/>
  <c r="J289" i="43" s="1"/>
  <c r="AD288" i="43"/>
  <c r="T288" i="43"/>
  <c r="AH288" i="43"/>
  <c r="Z289" i="43" l="1"/>
  <c r="Q289" i="43"/>
  <c r="AB288" i="43"/>
  <c r="AC288" i="43"/>
  <c r="N288" i="43"/>
  <c r="O288" i="43" s="1"/>
  <c r="X288" i="43" s="1"/>
  <c r="AL287" i="43"/>
  <c r="AJ287" i="43"/>
  <c r="AG288" i="43" l="1"/>
  <c r="AM288" i="43"/>
  <c r="K289" i="43"/>
  <c r="AD289" i="43"/>
  <c r="T289" i="43"/>
  <c r="AH289" i="43"/>
  <c r="L289" i="43" l="1"/>
  <c r="Y289" i="43"/>
  <c r="J290" i="43" s="1"/>
  <c r="AJ288" i="43"/>
  <c r="AL288" i="43"/>
  <c r="Z290" i="43" l="1"/>
  <c r="Q290" i="43"/>
  <c r="AB289" i="43"/>
  <c r="AC289" i="43"/>
  <c r="N289" i="43"/>
  <c r="O289" i="43" s="1"/>
  <c r="X289" i="43" s="1"/>
  <c r="K290" i="43" l="1"/>
  <c r="AD290" i="43"/>
  <c r="T290" i="43"/>
  <c r="AH290" i="43"/>
  <c r="AG289" i="43"/>
  <c r="AM289" i="43"/>
  <c r="AJ289" i="43" l="1"/>
  <c r="AL289" i="43"/>
  <c r="L290" i="43"/>
  <c r="Y290" i="43"/>
  <c r="J291" i="43" s="1"/>
  <c r="S291" i="43" s="1"/>
  <c r="AF291" i="43" s="1"/>
  <c r="Z291" i="43" l="1"/>
  <c r="Q291" i="43"/>
  <c r="AB290" i="43"/>
  <c r="AC290" i="43"/>
  <c r="N290" i="43"/>
  <c r="O290" i="43" s="1"/>
  <c r="X290" i="43" s="1"/>
  <c r="AG290" i="43" l="1"/>
  <c r="AM290" i="43"/>
  <c r="K291" i="43"/>
  <c r="T291" i="43"/>
  <c r="AD291" i="43"/>
  <c r="AH291" i="43"/>
  <c r="L291" i="43" l="1"/>
  <c r="Y291" i="43"/>
  <c r="J292" i="43" s="1"/>
  <c r="S292" i="43" s="1"/>
  <c r="AF292" i="43" s="1"/>
  <c r="AL290" i="43"/>
  <c r="AJ290" i="43"/>
  <c r="Z292" i="43" l="1"/>
  <c r="Q292" i="43"/>
  <c r="AB291" i="43"/>
  <c r="AC291" i="43"/>
  <c r="N291" i="43"/>
  <c r="O291" i="43" s="1"/>
  <c r="X291" i="43" s="1"/>
  <c r="AG291" i="43" l="1"/>
  <c r="AM291" i="43"/>
  <c r="K292" i="43"/>
  <c r="AD292" i="43"/>
  <c r="T292" i="43"/>
  <c r="AH292" i="43"/>
  <c r="L292" i="43" l="1"/>
  <c r="AB292" i="43" s="1"/>
  <c r="Y292" i="43"/>
  <c r="J293" i="43" s="1"/>
  <c r="AL291" i="43"/>
  <c r="AJ291" i="43"/>
  <c r="Q293" i="43" l="1"/>
  <c r="K293" i="43" s="1"/>
  <c r="Z293" i="43"/>
  <c r="AC292" i="43"/>
  <c r="N292" i="43"/>
  <c r="O292" i="43" s="1"/>
  <c r="X292" i="43" s="1"/>
  <c r="AG292" i="43" l="1"/>
  <c r="AM292" i="43"/>
  <c r="L293" i="43"/>
  <c r="Y293" i="43"/>
  <c r="J294" i="43" s="1"/>
  <c r="AD293" i="43"/>
  <c r="T293" i="43"/>
  <c r="AH293" i="43"/>
  <c r="Z294" i="43" l="1"/>
  <c r="Q294" i="43"/>
  <c r="AB293" i="43"/>
  <c r="N293" i="43"/>
  <c r="O293" i="43" s="1"/>
  <c r="X293" i="43" s="1"/>
  <c r="AC293" i="43"/>
  <c r="AJ292" i="43"/>
  <c r="AL292" i="43"/>
  <c r="K294" i="43" l="1"/>
  <c r="AD294" i="43"/>
  <c r="T294" i="43"/>
  <c r="AH294" i="43"/>
  <c r="AG293" i="43"/>
  <c r="AM293" i="43"/>
  <c r="AJ293" i="43" l="1"/>
  <c r="AL293" i="43"/>
  <c r="L294" i="43"/>
  <c r="AB294" i="43" s="1"/>
  <c r="Y294" i="43"/>
  <c r="J295" i="43" s="1"/>
  <c r="S295" i="43" s="1"/>
  <c r="AF295" i="43" s="1"/>
  <c r="Q295" i="43" l="1"/>
  <c r="K295" i="43" s="1"/>
  <c r="Z295" i="43"/>
  <c r="N294" i="43"/>
  <c r="O294" i="43" s="1"/>
  <c r="X294" i="43" s="1"/>
  <c r="AC294" i="43"/>
  <c r="AG294" i="43" l="1"/>
  <c r="AM294" i="43"/>
  <c r="L295" i="43"/>
  <c r="AB295" i="43" s="1"/>
  <c r="Y295" i="43"/>
  <c r="J296" i="43" s="1"/>
  <c r="T295" i="43"/>
  <c r="AD295" i="43"/>
  <c r="AH295" i="43"/>
  <c r="N295" i="43" l="1"/>
  <c r="O295" i="43" s="1"/>
  <c r="X295" i="43" s="1"/>
  <c r="AC295" i="43"/>
  <c r="S296" i="43"/>
  <c r="AF296" i="43" s="1"/>
  <c r="Z296" i="43"/>
  <c r="AL294" i="43"/>
  <c r="AJ294" i="43"/>
  <c r="Q296" i="43" l="1"/>
  <c r="AG295" i="43"/>
  <c r="AM295" i="43"/>
  <c r="AL295" i="43" l="1"/>
  <c r="AJ295" i="43"/>
  <c r="AD296" i="43"/>
  <c r="T296" i="43"/>
  <c r="AH296" i="43"/>
  <c r="K296" i="43"/>
  <c r="L296" i="43" l="1"/>
  <c r="AB296" i="43" s="1"/>
  <c r="Y296" i="43"/>
  <c r="J297" i="43" s="1"/>
  <c r="Z297" i="43" l="1"/>
  <c r="Q297" i="43"/>
  <c r="N296" i="43"/>
  <c r="O296" i="43" s="1"/>
  <c r="X296" i="43" s="1"/>
  <c r="AC296" i="43"/>
  <c r="AG296" i="43" l="1"/>
  <c r="AM296" i="43"/>
  <c r="K297" i="43"/>
  <c r="T297" i="43"/>
  <c r="AD297" i="43"/>
  <c r="AH297" i="43"/>
  <c r="L297" i="43" l="1"/>
  <c r="Y297" i="43"/>
  <c r="J298" i="43" s="1"/>
  <c r="AL296" i="43"/>
  <c r="AJ296" i="43"/>
  <c r="Z298" i="43" l="1"/>
  <c r="Q298" i="43"/>
  <c r="AB297" i="43"/>
  <c r="AC297" i="43"/>
  <c r="N297" i="43"/>
  <c r="O297" i="43" s="1"/>
  <c r="X297" i="43" s="1"/>
  <c r="AG297" i="43" l="1"/>
  <c r="AM297" i="43"/>
  <c r="K298" i="43"/>
  <c r="AD298" i="43"/>
  <c r="T298" i="43"/>
  <c r="AH298" i="43"/>
  <c r="L298" i="43" l="1"/>
  <c r="Y298" i="43"/>
  <c r="J299" i="43" s="1"/>
  <c r="AL297" i="43"/>
  <c r="AJ297" i="43"/>
  <c r="Z299" i="43" l="1"/>
  <c r="Q299" i="43"/>
  <c r="AB298" i="43"/>
  <c r="N298" i="43"/>
  <c r="O298" i="43" s="1"/>
  <c r="X298" i="43" s="1"/>
  <c r="AC298" i="43"/>
  <c r="K299" i="43" l="1"/>
  <c r="AD299" i="43"/>
  <c r="T299" i="43"/>
  <c r="AH299" i="43"/>
  <c r="AM298" i="43"/>
  <c r="AG298" i="43"/>
  <c r="AJ298" i="43" l="1"/>
  <c r="AL298" i="43"/>
  <c r="L299" i="43"/>
  <c r="Y299" i="43"/>
  <c r="J300" i="43" s="1"/>
  <c r="Q300" i="43" l="1"/>
  <c r="Z300" i="43"/>
  <c r="AB299" i="43"/>
  <c r="N299" i="43"/>
  <c r="O299" i="43" s="1"/>
  <c r="X299" i="43" s="1"/>
  <c r="AC299" i="43"/>
  <c r="AG299" i="43" l="1"/>
  <c r="AM299" i="43"/>
  <c r="K300" i="43"/>
  <c r="AD300" i="43"/>
  <c r="T300" i="43"/>
  <c r="AH300" i="43"/>
  <c r="L300" i="43" l="1"/>
  <c r="Y300" i="43"/>
  <c r="J301" i="43" s="1"/>
  <c r="S301" i="43" s="1"/>
  <c r="AF301" i="43" s="1"/>
  <c r="AL299" i="43"/>
  <c r="AJ299" i="43"/>
  <c r="Q301" i="43" l="1"/>
  <c r="Z301" i="43"/>
  <c r="AB300" i="43"/>
  <c r="AC300" i="43"/>
  <c r="N300" i="43"/>
  <c r="O300" i="43" s="1"/>
  <c r="X300" i="43" s="1"/>
  <c r="AG300" i="43" l="1"/>
  <c r="AM300" i="43"/>
  <c r="K301" i="43"/>
  <c r="AD301" i="43"/>
  <c r="T301" i="43"/>
  <c r="AH301" i="43"/>
  <c r="L301" i="43" l="1"/>
  <c r="AB301" i="43" s="1"/>
  <c r="Y301" i="43"/>
  <c r="J302" i="43" s="1"/>
  <c r="S302" i="43" s="1"/>
  <c r="AF302" i="43" s="1"/>
  <c r="AL300" i="43"/>
  <c r="AJ300" i="43"/>
  <c r="Q302" i="43" l="1"/>
  <c r="K302" i="43" s="1"/>
  <c r="Y302" i="43" s="1"/>
  <c r="J303" i="43" s="1"/>
  <c r="Z302" i="43"/>
  <c r="N301" i="43"/>
  <c r="O301" i="43" s="1"/>
  <c r="X301" i="43" s="1"/>
  <c r="AC301" i="43"/>
  <c r="Q303" i="43" l="1"/>
  <c r="K303" i="43" s="1"/>
  <c r="Z303" i="43"/>
  <c r="AG301" i="43"/>
  <c r="AM301" i="43"/>
  <c r="L302" i="43"/>
  <c r="AB302" i="43" s="1"/>
  <c r="AD302" i="43"/>
  <c r="T302" i="43"/>
  <c r="AH302" i="43"/>
  <c r="L303" i="43" l="1"/>
  <c r="AB303" i="43" s="1"/>
  <c r="Y303" i="43"/>
  <c r="J304" i="43" s="1"/>
  <c r="AJ301" i="43"/>
  <c r="AL301" i="43"/>
  <c r="N302" i="43"/>
  <c r="O302" i="43" s="1"/>
  <c r="X302" i="43" s="1"/>
  <c r="AC302" i="43"/>
  <c r="T303" i="43"/>
  <c r="AD303" i="43"/>
  <c r="AH303" i="43"/>
  <c r="Q304" i="43" l="1"/>
  <c r="K304" i="43" s="1"/>
  <c r="Y304" i="43" s="1"/>
  <c r="J305" i="43" s="1"/>
  <c r="S305" i="43" s="1"/>
  <c r="AF305" i="43" s="1"/>
  <c r="Z304" i="43"/>
  <c r="AG302" i="43"/>
  <c r="AM302" i="43"/>
  <c r="AC303" i="43"/>
  <c r="N303" i="43"/>
  <c r="O303" i="43" s="1"/>
  <c r="X303" i="43" s="1"/>
  <c r="Z305" i="43" l="1"/>
  <c r="Q305" i="43"/>
  <c r="AJ302" i="43"/>
  <c r="AL302" i="43"/>
  <c r="L304" i="43"/>
  <c r="AB304" i="43" s="1"/>
  <c r="AM303" i="43"/>
  <c r="AG303" i="43"/>
  <c r="T304" i="43"/>
  <c r="AD304" i="43"/>
  <c r="AH304" i="43"/>
  <c r="AL303" i="43" l="1"/>
  <c r="AJ303" i="43"/>
  <c r="K305" i="43"/>
  <c r="T305" i="43"/>
  <c r="AD305" i="43"/>
  <c r="AH305" i="43"/>
  <c r="N304" i="43"/>
  <c r="O304" i="43" s="1"/>
  <c r="X304" i="43" s="1"/>
  <c r="AC304" i="43"/>
  <c r="L305" i="43" l="1"/>
  <c r="AB305" i="43" s="1"/>
  <c r="Y305" i="43"/>
  <c r="J306" i="43" s="1"/>
  <c r="S306" i="43" s="1"/>
  <c r="AF306" i="43" s="1"/>
  <c r="AM304" i="43"/>
  <c r="AG304" i="43"/>
  <c r="AJ304" i="43" l="1"/>
  <c r="AL304" i="43"/>
  <c r="Q306" i="43"/>
  <c r="K306" i="43" s="1"/>
  <c r="Y306" i="43" s="1"/>
  <c r="J307" i="43" s="1"/>
  <c r="Z306" i="43"/>
  <c r="N305" i="43"/>
  <c r="O305" i="43" s="1"/>
  <c r="X305" i="43" s="1"/>
  <c r="AC305" i="43"/>
  <c r="S307" i="43" l="1"/>
  <c r="AF307" i="43" s="1"/>
  <c r="Z307" i="43"/>
  <c r="L306" i="43"/>
  <c r="AB306" i="43" s="1"/>
  <c r="T306" i="43"/>
  <c r="AD306" i="43"/>
  <c r="AH306" i="43"/>
  <c r="AG305" i="43"/>
  <c r="AM305" i="43"/>
  <c r="Q307" i="43" l="1"/>
  <c r="K307" i="43" s="1"/>
  <c r="Y307" i="43" s="1"/>
  <c r="J308" i="43" s="1"/>
  <c r="Q308" i="43" s="1"/>
  <c r="AC306" i="43"/>
  <c r="N306" i="43"/>
  <c r="O306" i="43" s="1"/>
  <c r="X306" i="43" s="1"/>
  <c r="AJ305" i="43"/>
  <c r="AL305" i="43"/>
  <c r="T307" i="43" l="1"/>
  <c r="AH307" i="43"/>
  <c r="AD307" i="43"/>
  <c r="L307" i="43"/>
  <c r="AB307" i="43" s="1"/>
  <c r="Z308" i="43"/>
  <c r="K308" i="43"/>
  <c r="Y308" i="43" s="1"/>
  <c r="J309" i="43" s="1"/>
  <c r="Q309" i="43" s="1"/>
  <c r="K309" i="43" s="1"/>
  <c r="Y309" i="43" s="1"/>
  <c r="J310" i="43" s="1"/>
  <c r="AM306" i="43"/>
  <c r="AG306" i="43"/>
  <c r="AD308" i="43"/>
  <c r="T308" i="43"/>
  <c r="AH308" i="43"/>
  <c r="N307" i="43" l="1"/>
  <c r="O307" i="43" s="1"/>
  <c r="X307" i="43" s="1"/>
  <c r="AC307" i="43"/>
  <c r="AG307" i="43" s="1"/>
  <c r="Z309" i="43"/>
  <c r="L308" i="43"/>
  <c r="AB308" i="43" s="1"/>
  <c r="Q310" i="43"/>
  <c r="K310" i="43" s="1"/>
  <c r="Y310" i="43" s="1"/>
  <c r="J311" i="43" s="1"/>
  <c r="S311" i="43" s="1"/>
  <c r="AF311" i="43" s="1"/>
  <c r="Z310" i="43"/>
  <c r="AJ306" i="43"/>
  <c r="AL306" i="43"/>
  <c r="AH309" i="43"/>
  <c r="AD309" i="43"/>
  <c r="T309" i="43"/>
  <c r="L309" i="43"/>
  <c r="AM307" i="43" l="1"/>
  <c r="AC308" i="43"/>
  <c r="AM308" i="43" s="1"/>
  <c r="N308" i="43"/>
  <c r="O308" i="43" s="1"/>
  <c r="X308" i="43" s="1"/>
  <c r="Q311" i="43"/>
  <c r="K311" i="43" s="1"/>
  <c r="Y311" i="43" s="1"/>
  <c r="J312" i="43" s="1"/>
  <c r="S312" i="43" s="1"/>
  <c r="AF312" i="43" s="1"/>
  <c r="Z311" i="43"/>
  <c r="AB309" i="43"/>
  <c r="N309" i="43"/>
  <c r="O309" i="43" s="1"/>
  <c r="X309" i="43" s="1"/>
  <c r="AC309" i="43"/>
  <c r="AD310" i="43"/>
  <c r="AH310" i="43"/>
  <c r="T310" i="43"/>
  <c r="AJ307" i="43"/>
  <c r="AL307" i="43"/>
  <c r="L310" i="43"/>
  <c r="AG308" i="43" l="1"/>
  <c r="AL308" i="43" s="1"/>
  <c r="Q312" i="43"/>
  <c r="K312" i="43" s="1"/>
  <c r="Y312" i="43" s="1"/>
  <c r="J313" i="43" s="1"/>
  <c r="Z312" i="43"/>
  <c r="AM309" i="43"/>
  <c r="AG309" i="43"/>
  <c r="AB310" i="43"/>
  <c r="N310" i="43"/>
  <c r="O310" i="43" s="1"/>
  <c r="X310" i="43" s="1"/>
  <c r="AC310" i="43"/>
  <c r="T311" i="43"/>
  <c r="AH311" i="43"/>
  <c r="AD311" i="43"/>
  <c r="L311" i="43"/>
  <c r="AJ308" i="43" l="1"/>
  <c r="Q313" i="43"/>
  <c r="Z313" i="43"/>
  <c r="AG310" i="43"/>
  <c r="AM310" i="43"/>
  <c r="AB311" i="43"/>
  <c r="N311" i="43"/>
  <c r="O311" i="43" s="1"/>
  <c r="X311" i="43" s="1"/>
  <c r="AC311" i="43"/>
  <c r="AJ309" i="43"/>
  <c r="AL309" i="43"/>
  <c r="T312" i="43"/>
  <c r="AD312" i="43"/>
  <c r="AH312" i="43"/>
  <c r="L312" i="43"/>
  <c r="AB312" i="43" s="1"/>
  <c r="AJ310" i="43" l="1"/>
  <c r="AL310" i="43"/>
  <c r="AM311" i="43"/>
  <c r="AG311" i="43"/>
  <c r="N312" i="43"/>
  <c r="O312" i="43" s="1"/>
  <c r="X312" i="43" s="1"/>
  <c r="AC312" i="43"/>
  <c r="K313" i="43"/>
  <c r="AH313" i="43"/>
  <c r="T313" i="43"/>
  <c r="AD313" i="43"/>
  <c r="AM312" i="43" l="1"/>
  <c r="AG312" i="43"/>
  <c r="AJ311" i="43"/>
  <c r="AL311" i="43"/>
  <c r="L313" i="43"/>
  <c r="AB313" i="43" s="1"/>
  <c r="Y313" i="43"/>
  <c r="J314" i="43" s="1"/>
  <c r="N313" i="43" l="1"/>
  <c r="O313" i="43" s="1"/>
  <c r="X313" i="43" s="1"/>
  <c r="AC313" i="43"/>
  <c r="AL312" i="43"/>
  <c r="AJ312" i="43"/>
  <c r="Z314" i="43"/>
  <c r="Q314" i="43"/>
  <c r="K314" i="43" l="1"/>
  <c r="AD314" i="43"/>
  <c r="T314" i="43"/>
  <c r="AH314" i="43"/>
  <c r="AG313" i="43"/>
  <c r="AM313" i="43"/>
  <c r="AJ313" i="43" l="1"/>
  <c r="AL313" i="43"/>
  <c r="L314" i="43"/>
  <c r="Y314" i="43"/>
  <c r="J315" i="43" s="1"/>
  <c r="S315" i="43" s="1"/>
  <c r="AF315" i="43" s="1"/>
  <c r="Q315" i="43" l="1"/>
  <c r="Z315" i="43"/>
  <c r="AB314" i="43"/>
  <c r="N314" i="43"/>
  <c r="O314" i="43" s="1"/>
  <c r="X314" i="43" s="1"/>
  <c r="AC314" i="43"/>
  <c r="AM314" i="43" l="1"/>
  <c r="AG314" i="43"/>
  <c r="K315" i="43"/>
  <c r="T315" i="43"/>
  <c r="AD315" i="43"/>
  <c r="AH315" i="43"/>
  <c r="L315" i="43" l="1"/>
  <c r="Y315" i="43"/>
  <c r="J316" i="43" s="1"/>
  <c r="S316" i="43" s="1"/>
  <c r="AF316" i="43" s="1"/>
  <c r="AJ314" i="43"/>
  <c r="AL314" i="43"/>
  <c r="Z316" i="43" l="1"/>
  <c r="Q316" i="43"/>
  <c r="AB315" i="43"/>
  <c r="N315" i="43"/>
  <c r="O315" i="43" s="1"/>
  <c r="X315" i="43" s="1"/>
  <c r="AC315" i="43"/>
  <c r="K316" i="43" l="1"/>
  <c r="T316" i="43"/>
  <c r="AH316" i="43"/>
  <c r="AD316" i="43"/>
  <c r="AM315" i="43"/>
  <c r="AG315" i="43"/>
  <c r="AJ315" i="43" l="1"/>
  <c r="AL315" i="43"/>
  <c r="L316" i="43"/>
  <c r="Y316" i="43"/>
  <c r="J317" i="43" s="1"/>
  <c r="Q317" i="43" l="1"/>
  <c r="Z317" i="43"/>
  <c r="AB316" i="43"/>
  <c r="N316" i="43"/>
  <c r="O316" i="43" s="1"/>
  <c r="X316" i="43" s="1"/>
  <c r="AC316" i="43"/>
  <c r="AM316" i="43" l="1"/>
  <c r="AG316" i="43"/>
  <c r="K317" i="43"/>
  <c r="AH317" i="43"/>
  <c r="T317" i="43"/>
  <c r="AD317" i="43"/>
  <c r="L317" i="43" l="1"/>
  <c r="Y317" i="43"/>
  <c r="J318" i="43" s="1"/>
  <c r="AL316" i="43"/>
  <c r="AJ316" i="43"/>
  <c r="S318" i="43" l="1"/>
  <c r="AF318" i="43" s="1"/>
  <c r="Z318" i="43"/>
  <c r="AB317" i="43"/>
  <c r="N317" i="43"/>
  <c r="O317" i="43" s="1"/>
  <c r="X317" i="43" s="1"/>
  <c r="AC317" i="43"/>
  <c r="Q318" i="43" l="1"/>
  <c r="K318" i="43" s="1"/>
  <c r="Y318" i="43" s="1"/>
  <c r="J319" i="43" s="1"/>
  <c r="Z319" i="43" s="1"/>
  <c r="AG317" i="43"/>
  <c r="AM317" i="43"/>
  <c r="T318" i="43" l="1"/>
  <c r="AH318" i="43"/>
  <c r="AD318" i="43"/>
  <c r="Q319" i="43"/>
  <c r="AD319" i="43" s="1"/>
  <c r="L318" i="43"/>
  <c r="N318" i="43" s="1"/>
  <c r="O318" i="43" s="1"/>
  <c r="X318" i="43" s="1"/>
  <c r="AL317" i="43"/>
  <c r="AJ317" i="43"/>
  <c r="K319" i="43" l="1"/>
  <c r="L319" i="43" s="1"/>
  <c r="AB319" i="43" s="1"/>
  <c r="T319" i="43"/>
  <c r="AH319" i="43"/>
  <c r="AB318" i="43"/>
  <c r="AC318" i="43"/>
  <c r="AG318" i="43" s="1"/>
  <c r="AC319" i="43" l="1"/>
  <c r="AG319" i="43" s="1"/>
  <c r="Y319" i="43"/>
  <c r="J320" i="43" s="1"/>
  <c r="Q320" i="43" s="1"/>
  <c r="T320" i="43" s="1"/>
  <c r="N319" i="43"/>
  <c r="O319" i="43" s="1"/>
  <c r="X319" i="43" s="1"/>
  <c r="AM318" i="43"/>
  <c r="AJ318" i="43"/>
  <c r="AL318" i="43"/>
  <c r="AM319" i="43" l="1"/>
  <c r="Z320" i="43"/>
  <c r="AH320" i="43"/>
  <c r="AD320" i="43"/>
  <c r="K320" i="43"/>
  <c r="L320" i="43" s="1"/>
  <c r="AJ319" i="43"/>
  <c r="AL319" i="43"/>
  <c r="Y320" i="43" l="1"/>
  <c r="J321" i="43" s="1"/>
  <c r="S321" i="43" s="1"/>
  <c r="AF321" i="43" s="1"/>
  <c r="AB320" i="43"/>
  <c r="N320" i="43"/>
  <c r="O320" i="43" s="1"/>
  <c r="X320" i="43" s="1"/>
  <c r="AC320" i="43"/>
  <c r="Z321" i="43" l="1"/>
  <c r="Q321" i="43"/>
  <c r="AD321" i="43" s="1"/>
  <c r="AM320" i="43"/>
  <c r="AG320" i="43"/>
  <c r="K321" i="43" l="1"/>
  <c r="Y321" i="43" s="1"/>
  <c r="J322" i="43" s="1"/>
  <c r="S322" i="43" s="1"/>
  <c r="AF322" i="43" s="1"/>
  <c r="T321" i="43"/>
  <c r="AH321" i="43"/>
  <c r="AJ320" i="43"/>
  <c r="AL320" i="43"/>
  <c r="L321" i="43" l="1"/>
  <c r="AB321" i="43" s="1"/>
  <c r="Q322" i="43"/>
  <c r="Z322" i="43"/>
  <c r="AC321" i="43" l="1"/>
  <c r="AG321" i="43" s="1"/>
  <c r="N321" i="43"/>
  <c r="O321" i="43" s="1"/>
  <c r="X321" i="43" s="1"/>
  <c r="K322" i="43"/>
  <c r="AD322" i="43"/>
  <c r="T322" i="43"/>
  <c r="AH322" i="43"/>
  <c r="AM321" i="43" l="1"/>
  <c r="L322" i="43"/>
  <c r="Y322" i="43"/>
  <c r="J323" i="43" s="1"/>
  <c r="AJ321" i="43"/>
  <c r="AL321" i="43"/>
  <c r="Z323" i="43" l="1"/>
  <c r="Q323" i="43"/>
  <c r="AB322" i="43"/>
  <c r="AC322" i="43"/>
  <c r="N322" i="43"/>
  <c r="O322" i="43" s="1"/>
  <c r="X322" i="43" s="1"/>
  <c r="K323" i="43" l="1"/>
  <c r="AD323" i="43"/>
  <c r="T323" i="43"/>
  <c r="AH323" i="43"/>
  <c r="AM322" i="43"/>
  <c r="AG322" i="43"/>
  <c r="AL322" i="43" l="1"/>
  <c r="AJ322" i="43"/>
  <c r="L323" i="43"/>
  <c r="Y323" i="43"/>
  <c r="J324" i="43" s="1"/>
  <c r="Q324" i="43" l="1"/>
  <c r="K324" i="43" s="1"/>
  <c r="Y324" i="43" s="1"/>
  <c r="J325" i="43" s="1"/>
  <c r="S325" i="43" s="1"/>
  <c r="AF325" i="43" s="1"/>
  <c r="Z324" i="43"/>
  <c r="AB323" i="43"/>
  <c r="AC323" i="43"/>
  <c r="N323" i="43"/>
  <c r="O323" i="43" s="1"/>
  <c r="X323" i="43" s="1"/>
  <c r="Z325" i="43" l="1"/>
  <c r="Q325" i="43"/>
  <c r="AG323" i="43"/>
  <c r="AM323" i="43"/>
  <c r="AD324" i="43"/>
  <c r="T324" i="43"/>
  <c r="AH324" i="43"/>
  <c r="L324" i="43"/>
  <c r="AB324" i="43" s="1"/>
  <c r="AH325" i="43" l="1"/>
  <c r="T325" i="43"/>
  <c r="AD325" i="43"/>
  <c r="AC324" i="43"/>
  <c r="N324" i="43"/>
  <c r="O324" i="43" s="1"/>
  <c r="X324" i="43" s="1"/>
  <c r="AL323" i="43"/>
  <c r="AJ323" i="43"/>
  <c r="K325" i="43"/>
  <c r="AM324" i="43" l="1"/>
  <c r="AG324" i="43"/>
  <c r="L325" i="43"/>
  <c r="AB325" i="43" s="1"/>
  <c r="Y325" i="43"/>
  <c r="J326" i="43" s="1"/>
  <c r="S326" i="43" s="1"/>
  <c r="AF326" i="43" s="1"/>
  <c r="Q326" i="43" l="1"/>
  <c r="Z326" i="43"/>
  <c r="AC325" i="43"/>
  <c r="N325" i="43"/>
  <c r="O325" i="43" s="1"/>
  <c r="X325" i="43" s="1"/>
  <c r="AL324" i="43"/>
  <c r="AJ324" i="43"/>
  <c r="AG325" i="43" l="1"/>
  <c r="AM325" i="43"/>
  <c r="K326" i="43"/>
  <c r="T326" i="43"/>
  <c r="AD326" i="43"/>
  <c r="AH326" i="43"/>
  <c r="L326" i="43" l="1"/>
  <c r="Y326" i="43"/>
  <c r="J327" i="43" s="1"/>
  <c r="AJ325" i="43"/>
  <c r="AL325" i="43"/>
  <c r="Z327" i="43" l="1"/>
  <c r="Q327" i="43"/>
  <c r="K327" i="43" s="1"/>
  <c r="Y327" i="43" s="1"/>
  <c r="J328" i="43" s="1"/>
  <c r="AB326" i="43"/>
  <c r="N326" i="43"/>
  <c r="O326" i="43" s="1"/>
  <c r="X326" i="43" s="1"/>
  <c r="AC326" i="43"/>
  <c r="Q328" i="43" l="1"/>
  <c r="Z328" i="43"/>
  <c r="AH327" i="43"/>
  <c r="AD327" i="43"/>
  <c r="T327" i="43"/>
  <c r="L327" i="43"/>
  <c r="AB327" i="43" s="1"/>
  <c r="AM326" i="43"/>
  <c r="AG326" i="43"/>
  <c r="AJ326" i="43" l="1"/>
  <c r="AL326" i="43"/>
  <c r="N327" i="43"/>
  <c r="O327" i="43" s="1"/>
  <c r="X327" i="43" s="1"/>
  <c r="AC327" i="43"/>
  <c r="K328" i="43"/>
  <c r="AD328" i="43"/>
  <c r="T328" i="43"/>
  <c r="AH328" i="43"/>
  <c r="L328" i="43" l="1"/>
  <c r="Y328" i="43"/>
  <c r="J329" i="43" s="1"/>
  <c r="AM327" i="43"/>
  <c r="AG327" i="43"/>
  <c r="S329" i="43" l="1"/>
  <c r="AF329" i="43" s="1"/>
  <c r="Z329" i="43"/>
  <c r="AJ327" i="43"/>
  <c r="AL327" i="43"/>
  <c r="AB328" i="43"/>
  <c r="N328" i="43"/>
  <c r="O328" i="43" s="1"/>
  <c r="X328" i="43" s="1"/>
  <c r="AC328" i="43"/>
  <c r="Q329" i="43" l="1"/>
  <c r="AD329" i="43" s="1"/>
  <c r="AG328" i="43"/>
  <c r="AM328" i="43"/>
  <c r="K329" i="43" l="1"/>
  <c r="L329" i="43" s="1"/>
  <c r="AB329" i="43" s="1"/>
  <c r="T329" i="43"/>
  <c r="AH329" i="43"/>
  <c r="AJ328" i="43"/>
  <c r="AL328" i="43"/>
  <c r="Y329" i="43" l="1"/>
  <c r="J330" i="43" s="1"/>
  <c r="Q330" i="43" s="1"/>
  <c r="AC329" i="43"/>
  <c r="N329" i="43"/>
  <c r="O329" i="43" s="1"/>
  <c r="X329" i="43" s="1"/>
  <c r="Z330" i="43" l="1"/>
  <c r="AG329" i="43"/>
  <c r="AM329" i="43"/>
  <c r="K330" i="43"/>
  <c r="T330" i="43"/>
  <c r="AH330" i="43"/>
  <c r="AD330" i="43"/>
  <c r="L330" i="43" l="1"/>
  <c r="Y330" i="43"/>
  <c r="J331" i="43" s="1"/>
  <c r="S331" i="43" s="1"/>
  <c r="AF331" i="43" s="1"/>
  <c r="AJ329" i="43"/>
  <c r="AL329" i="43"/>
  <c r="Q331" i="43" l="1"/>
  <c r="K331" i="43" s="1"/>
  <c r="Y331" i="43" s="1"/>
  <c r="J332" i="43" s="1"/>
  <c r="S332" i="43" s="1"/>
  <c r="Z331" i="43"/>
  <c r="AB330" i="43"/>
  <c r="N330" i="43"/>
  <c r="O330" i="43" s="1"/>
  <c r="X330" i="43" s="1"/>
  <c r="AC330" i="43"/>
  <c r="AF332" i="43" l="1"/>
  <c r="AF334" i="43" s="1"/>
  <c r="S334" i="43"/>
  <c r="Z332" i="43"/>
  <c r="Q332" i="43"/>
  <c r="Q334" i="43" s="1"/>
  <c r="AG330" i="43"/>
  <c r="AM330" i="43"/>
  <c r="T331" i="43"/>
  <c r="AD331" i="43"/>
  <c r="AH331" i="43"/>
  <c r="L331" i="43"/>
  <c r="AB331" i="43" s="1"/>
  <c r="AJ330" i="43" l="1"/>
  <c r="AL330" i="43"/>
  <c r="AC331" i="43"/>
  <c r="N331" i="43"/>
  <c r="O331" i="43" s="1"/>
  <c r="X331" i="43" s="1"/>
  <c r="AD332" i="43"/>
  <c r="AD334" i="43" s="1"/>
  <c r="T332" i="43"/>
  <c r="T334" i="43" s="1"/>
  <c r="AH332" i="43"/>
  <c r="Z334" i="43"/>
  <c r="Q27" i="43"/>
  <c r="R27" i="43" s="1"/>
  <c r="K332" i="43"/>
  <c r="K334" i="43" s="1"/>
  <c r="W27" i="43" l="1"/>
  <c r="W28" i="43" s="1"/>
  <c r="L332" i="43"/>
  <c r="L334" i="43" s="1"/>
  <c r="Y332" i="43"/>
  <c r="AM331" i="43"/>
  <c r="AG331" i="43"/>
  <c r="AB332" i="43" l="1"/>
  <c r="AB334" i="43" s="1"/>
  <c r="Q22" i="43"/>
  <c r="Q28" i="43" s="1"/>
  <c r="Y334" i="43"/>
  <c r="AL331" i="43"/>
  <c r="AJ331" i="43"/>
  <c r="N332" i="43"/>
  <c r="AC332" i="43"/>
  <c r="AC334" i="43" s="1"/>
  <c r="AM334" i="43" s="1"/>
  <c r="Q24" i="43" l="1"/>
  <c r="Q26" i="43" s="1"/>
  <c r="O332" i="43"/>
  <c r="N334" i="43"/>
  <c r="X336" i="43" s="1"/>
  <c r="AG332" i="43"/>
  <c r="AG334" i="43" s="1"/>
  <c r="AM332" i="43"/>
  <c r="X332" i="43" l="1"/>
  <c r="X334" i="43" s="1"/>
  <c r="AL334" i="43" s="1"/>
  <c r="O334" i="43"/>
  <c r="AJ332" i="43"/>
  <c r="AJ31" i="43" s="1"/>
  <c r="Q18" i="43" l="1"/>
  <c r="AL332" i="43"/>
  <c r="AG336" i="43"/>
  <c r="K23" i="43"/>
  <c r="AT324" i="43" l="1"/>
  <c r="AT110" i="43"/>
  <c r="AT288" i="43"/>
  <c r="AT188" i="43"/>
  <c r="AT217" i="43"/>
  <c r="AT295" i="43"/>
  <c r="AT47" i="43"/>
  <c r="AT206" i="43"/>
  <c r="AT134" i="43"/>
  <c r="AT71" i="43"/>
  <c r="AT286" i="43"/>
  <c r="AT38" i="43"/>
  <c r="AT234" i="43"/>
  <c r="AT157" i="43"/>
  <c r="AT221" i="43"/>
  <c r="AT215" i="43"/>
  <c r="AT199" i="43"/>
  <c r="AT42" i="43"/>
  <c r="AT243" i="43"/>
  <c r="AT84" i="43"/>
  <c r="AT114" i="43"/>
  <c r="AT139" i="43"/>
  <c r="AT316" i="43"/>
  <c r="AT289" i="43"/>
  <c r="AT276" i="43"/>
  <c r="AT320" i="43"/>
  <c r="AT233" i="43"/>
  <c r="AT240" i="43"/>
  <c r="AT236" i="43"/>
  <c r="AT104" i="43"/>
  <c r="AT150" i="43"/>
  <c r="AT36" i="43"/>
  <c r="AT85" i="43"/>
  <c r="AT163" i="43"/>
  <c r="AT317" i="43"/>
  <c r="AT241" i="43"/>
  <c r="AT259" i="43"/>
  <c r="AT305" i="43"/>
  <c r="AT52" i="43"/>
  <c r="AT82" i="43"/>
  <c r="AT53" i="43"/>
  <c r="AT181" i="43"/>
  <c r="AT153" i="43"/>
  <c r="AT308" i="43"/>
  <c r="AT275" i="43"/>
  <c r="AT323" i="43"/>
  <c r="AT103" i="43"/>
  <c r="AT73" i="43"/>
  <c r="AT222" i="43"/>
  <c r="AT124" i="43"/>
  <c r="AT125" i="43"/>
  <c r="AT41" i="43"/>
  <c r="AT302" i="43"/>
  <c r="AT246" i="43"/>
  <c r="AT266" i="43"/>
  <c r="AT127" i="43"/>
  <c r="AT162" i="43"/>
  <c r="AT158" i="43"/>
  <c r="AT171" i="43"/>
  <c r="AT180" i="43"/>
  <c r="AT131" i="43"/>
  <c r="AT267" i="43"/>
  <c r="AT138" i="43"/>
  <c r="AT92" i="43"/>
  <c r="AT81" i="43"/>
  <c r="AT213" i="43"/>
  <c r="AT146" i="43"/>
  <c r="AT86" i="43"/>
  <c r="AT43" i="43"/>
  <c r="AT315" i="43"/>
  <c r="AT78" i="43"/>
  <c r="AT64" i="43"/>
  <c r="AT258" i="43"/>
  <c r="AT44" i="43"/>
  <c r="AT109" i="43"/>
  <c r="AT321" i="43"/>
  <c r="AT216" i="43"/>
  <c r="AT55" i="43"/>
  <c r="AT256" i="43"/>
  <c r="AT62" i="43"/>
  <c r="AT96" i="43"/>
  <c r="AT105" i="43"/>
  <c r="AT228" i="43"/>
  <c r="AT303" i="43"/>
  <c r="AT135" i="43"/>
  <c r="AT178" i="43"/>
  <c r="AT123" i="43"/>
  <c r="AT231" i="43"/>
  <c r="AT293" i="43"/>
  <c r="AT309" i="43"/>
  <c r="AT212" i="43"/>
  <c r="AT261" i="43"/>
  <c r="AT304" i="43"/>
  <c r="AT101" i="43"/>
  <c r="AT61" i="43"/>
  <c r="AT144" i="43"/>
  <c r="AT298" i="43"/>
  <c r="AT186" i="43"/>
  <c r="AT152" i="43"/>
  <c r="AT292" i="43"/>
  <c r="AT205" i="43"/>
  <c r="AT45" i="43"/>
  <c r="AT306" i="43"/>
  <c r="AT287" i="43"/>
  <c r="AT223" i="43"/>
  <c r="AT248" i="43"/>
  <c r="AT154" i="43"/>
  <c r="AT91" i="43"/>
  <c r="AT76" i="43"/>
  <c r="AT132" i="43"/>
  <c r="AT301" i="43"/>
  <c r="AT58" i="43"/>
  <c r="AT194" i="43"/>
  <c r="AT174" i="43"/>
  <c r="AT77" i="43"/>
  <c r="AT102" i="43"/>
  <c r="AT97" i="43"/>
  <c r="AT149" i="43"/>
  <c r="AT278" i="43"/>
  <c r="AT195" i="43"/>
  <c r="AT196" i="43"/>
  <c r="AT137" i="43"/>
  <c r="AT285" i="43"/>
  <c r="AT140" i="43"/>
  <c r="AT93" i="43"/>
  <c r="AT260" i="43"/>
  <c r="AT74" i="43"/>
  <c r="AT262" i="43"/>
  <c r="AT229" i="43"/>
  <c r="AT167" i="43"/>
  <c r="AT89" i="43"/>
  <c r="AT218" i="43"/>
  <c r="AT175" i="43"/>
  <c r="AT177" i="43"/>
  <c r="AT94" i="43"/>
  <c r="AT247" i="43"/>
  <c r="AT207" i="43"/>
  <c r="AT271" i="43"/>
  <c r="AT238" i="43"/>
  <c r="AT90" i="43"/>
  <c r="AT201" i="43"/>
  <c r="AT136" i="43"/>
  <c r="AT173" i="43"/>
  <c r="AT279" i="43"/>
  <c r="AT98" i="43"/>
  <c r="AT282" i="43"/>
  <c r="AT197" i="43"/>
  <c r="AT60" i="43"/>
  <c r="AT251" i="43"/>
  <c r="AT226" i="43"/>
  <c r="AT49" i="43"/>
  <c r="AT269" i="43"/>
  <c r="AT268" i="43"/>
  <c r="AT327" i="43"/>
  <c r="AT88" i="43"/>
  <c r="AT237" i="43"/>
  <c r="AT56" i="43"/>
  <c r="AT67" i="43"/>
  <c r="AT265" i="43"/>
  <c r="AT312" i="43"/>
  <c r="AT128" i="43"/>
  <c r="AT166" i="43"/>
  <c r="AT239" i="43"/>
  <c r="AT200" i="43"/>
  <c r="AT54" i="43"/>
  <c r="AT35" i="43"/>
  <c r="AT59" i="43"/>
  <c r="AT203" i="43"/>
  <c r="AT263" i="43"/>
  <c r="AT111" i="43"/>
  <c r="AT209" i="43"/>
  <c r="AT118" i="43"/>
  <c r="AT51" i="43"/>
  <c r="AT187" i="43"/>
  <c r="AT156" i="43"/>
  <c r="AT322" i="43"/>
  <c r="AT273" i="43"/>
  <c r="AT116" i="43"/>
  <c r="AT192" i="43"/>
  <c r="AT120" i="43"/>
  <c r="AT70" i="43"/>
  <c r="AT63" i="43"/>
  <c r="AT290" i="43"/>
  <c r="AT225" i="43"/>
  <c r="AT99" i="43"/>
  <c r="AT106" i="43"/>
  <c r="AT147" i="43"/>
  <c r="AT328" i="43"/>
  <c r="AT145" i="43"/>
  <c r="AT80" i="43"/>
  <c r="AT117" i="43"/>
  <c r="AT83" i="43"/>
  <c r="AT69" i="43"/>
  <c r="AT108" i="43"/>
  <c r="AT190" i="43"/>
  <c r="AT121" i="43"/>
  <c r="AT291" i="43"/>
  <c r="AT284" i="43"/>
  <c r="AT272" i="43"/>
  <c r="AT160" i="43"/>
  <c r="AT253" i="43"/>
  <c r="AT112" i="43"/>
  <c r="AT170" i="43"/>
  <c r="AT319" i="43"/>
  <c r="AT242" i="43"/>
  <c r="AT113" i="43"/>
  <c r="AT277" i="43"/>
  <c r="AT168" i="43"/>
  <c r="AT193" i="43"/>
  <c r="AT182" i="43"/>
  <c r="AT39" i="43"/>
  <c r="AT79" i="43"/>
  <c r="AT219" i="43"/>
  <c r="AT318" i="43"/>
  <c r="AT164" i="43"/>
  <c r="AT68" i="43"/>
  <c r="AT314" i="43"/>
  <c r="AT183" i="43"/>
  <c r="AT133" i="43"/>
  <c r="AT189" i="43"/>
  <c r="AT280" i="43"/>
  <c r="AT325" i="43"/>
  <c r="AT214" i="43"/>
  <c r="AT252" i="43"/>
  <c r="AT227" i="43"/>
  <c r="AT159" i="43"/>
  <c r="AT122" i="43"/>
  <c r="AT72" i="43"/>
  <c r="AT143" i="43"/>
  <c r="AT270" i="43"/>
  <c r="AT141" i="43"/>
  <c r="AT204" i="43"/>
  <c r="AT130" i="43"/>
  <c r="AT311" i="43"/>
  <c r="AT75" i="43"/>
  <c r="AT294" i="43"/>
  <c r="AT48" i="43"/>
  <c r="AT37" i="43"/>
  <c r="AT254" i="43"/>
  <c r="AT326" i="43"/>
  <c r="AT169" i="43"/>
  <c r="AT274" i="43"/>
  <c r="AT249" i="43"/>
  <c r="AT211" i="43"/>
  <c r="AT142" i="43"/>
  <c r="AT329" i="43"/>
  <c r="AT300" i="43"/>
  <c r="AT220" i="43"/>
  <c r="AT148" i="43"/>
  <c r="AT332" i="43"/>
  <c r="AT281" i="43"/>
  <c r="AT66" i="43"/>
  <c r="AT95" i="43"/>
  <c r="AT50" i="43"/>
  <c r="AT255" i="43"/>
  <c r="AT224" i="43"/>
  <c r="AT46" i="43"/>
  <c r="AT129" i="43"/>
  <c r="AT57" i="43"/>
  <c r="AT232" i="43"/>
  <c r="AT299" i="43"/>
  <c r="AT235" i="43"/>
  <c r="AT115" i="43"/>
  <c r="AT165" i="43"/>
  <c r="AT264" i="43"/>
  <c r="AT151" i="43"/>
  <c r="AT250" i="43"/>
  <c r="AT198" i="43"/>
  <c r="AT210" i="43"/>
  <c r="AT191" i="43"/>
  <c r="AT202" i="43"/>
  <c r="AT331" i="43"/>
  <c r="AT185" i="43"/>
  <c r="AT230" i="43"/>
  <c r="AT33" i="43"/>
  <c r="AR33" i="43" s="1"/>
  <c r="AU33" i="43" s="1"/>
  <c r="AQ34" i="43" s="1"/>
  <c r="AS34" i="43" s="1"/>
  <c r="AT176" i="43"/>
  <c r="AT257" i="43"/>
  <c r="AT184" i="43"/>
  <c r="AT107" i="43"/>
  <c r="AT172" i="43"/>
  <c r="AT126" i="43"/>
  <c r="AT208" i="43"/>
  <c r="AT100" i="43"/>
  <c r="AT244" i="43"/>
  <c r="AT155" i="43"/>
  <c r="AT330" i="43"/>
  <c r="AT313" i="43"/>
  <c r="AT65" i="43"/>
  <c r="AT245" i="43"/>
  <c r="AT161" i="43"/>
  <c r="AT296" i="43"/>
  <c r="AT307" i="43"/>
  <c r="AT297" i="43"/>
  <c r="AT179" i="43"/>
  <c r="AT119" i="43"/>
  <c r="AT87" i="43"/>
  <c r="AT283" i="43"/>
  <c r="AT34" i="43"/>
  <c r="AT40" i="43"/>
  <c r="AT310" i="43"/>
  <c r="AR34" i="43" l="1"/>
  <c r="AU34" i="43" s="1"/>
  <c r="AQ35" i="43" s="1"/>
  <c r="AS35" i="43" s="1"/>
  <c r="AR35" i="43" s="1"/>
  <c r="AU35" i="43" s="1"/>
  <c r="AQ36" i="43" s="1"/>
  <c r="AS36" i="43" s="1"/>
  <c r="AR36" i="43" s="1"/>
  <c r="AU36" i="43" s="1"/>
  <c r="AQ37" i="43" s="1"/>
  <c r="AS37" i="43" s="1"/>
  <c r="AR37" i="43" s="1"/>
  <c r="AU37" i="43" s="1"/>
  <c r="AQ38" i="43" s="1"/>
  <c r="AS38" i="43" s="1"/>
  <c r="AR38" i="43" s="1"/>
  <c r="AU38" i="43" s="1"/>
  <c r="AQ39" i="43" s="1"/>
  <c r="AS39" i="43" s="1"/>
  <c r="AR39" i="43" s="1"/>
  <c r="AU39" i="43" s="1"/>
  <c r="AQ40" i="43" s="1"/>
  <c r="AS40" i="43" s="1"/>
  <c r="AR40" i="43" s="1"/>
  <c r="AU40" i="43" s="1"/>
  <c r="AQ41" i="43" s="1"/>
  <c r="AS41" i="43" s="1"/>
  <c r="AR41" i="43" s="1"/>
  <c r="AU41" i="43" s="1"/>
  <c r="AQ42" i="43" s="1"/>
  <c r="AS42" i="43" s="1"/>
  <c r="AR42" i="43" s="1"/>
  <c r="AU42" i="43" s="1"/>
  <c r="AQ43" i="43" s="1"/>
  <c r="AS43" i="43" s="1"/>
  <c r="AR43" i="43" s="1"/>
  <c r="AU43" i="43" s="1"/>
  <c r="AQ44" i="43" s="1"/>
  <c r="AS44" i="43" s="1"/>
  <c r="AR44" i="43" s="1"/>
  <c r="AU44" i="43" s="1"/>
  <c r="AQ45" i="43" s="1"/>
  <c r="AS45" i="43" s="1"/>
  <c r="AR45" i="43" s="1"/>
  <c r="AU45" i="43" s="1"/>
  <c r="AQ46" i="43" s="1"/>
  <c r="AS46" i="43" s="1"/>
  <c r="AR46" i="43" s="1"/>
  <c r="AU46" i="43" s="1"/>
  <c r="AQ47" i="43" s="1"/>
  <c r="AS47" i="43" s="1"/>
  <c r="AR47" i="43" s="1"/>
  <c r="AU47" i="43" s="1"/>
  <c r="AQ48" i="43" s="1"/>
  <c r="AS48" i="43" s="1"/>
  <c r="AR48" i="43" s="1"/>
  <c r="AU48" i="43" s="1"/>
  <c r="AQ49" i="43" s="1"/>
  <c r="AS49" i="43" s="1"/>
  <c r="AR49" i="43" s="1"/>
  <c r="AU49" i="43" s="1"/>
  <c r="AQ50" i="43" s="1"/>
  <c r="AS50" i="43" s="1"/>
  <c r="AR50" i="43" s="1"/>
  <c r="AU50" i="43" s="1"/>
  <c r="AQ51" i="43" s="1"/>
  <c r="AS51" i="43" s="1"/>
  <c r="AR51" i="43" s="1"/>
  <c r="AU51" i="43" s="1"/>
  <c r="AQ52" i="43" s="1"/>
  <c r="AS52" i="43" s="1"/>
  <c r="AR52" i="43" s="1"/>
  <c r="AU52" i="43" s="1"/>
  <c r="AQ53" i="43" s="1"/>
  <c r="AS53" i="43" s="1"/>
  <c r="AR53" i="43" s="1"/>
  <c r="AU53" i="43" s="1"/>
  <c r="AQ54" i="43" s="1"/>
  <c r="AS54" i="43" s="1"/>
  <c r="AR54" i="43" s="1"/>
  <c r="AU54" i="43" s="1"/>
  <c r="AQ55" i="43" s="1"/>
  <c r="AS55" i="43" s="1"/>
  <c r="AR55" i="43" s="1"/>
  <c r="AU55" i="43" s="1"/>
  <c r="AQ56" i="43" s="1"/>
  <c r="AS56" i="43" s="1"/>
  <c r="AR56" i="43" s="1"/>
  <c r="AU56" i="43" s="1"/>
  <c r="AQ57" i="43" s="1"/>
  <c r="AS57" i="43" s="1"/>
  <c r="AR57" i="43" s="1"/>
  <c r="AU57" i="43" s="1"/>
  <c r="AQ58" i="43" s="1"/>
  <c r="AS58" i="43" s="1"/>
  <c r="AR58" i="43" s="1"/>
  <c r="AU58" i="43" s="1"/>
  <c r="AQ59" i="43" s="1"/>
  <c r="AS59" i="43" s="1"/>
  <c r="AR59" i="43" s="1"/>
  <c r="AU59" i="43" s="1"/>
  <c r="AQ60" i="43" s="1"/>
  <c r="AS60" i="43" s="1"/>
  <c r="AR60" i="43" s="1"/>
  <c r="AU60" i="43" s="1"/>
  <c r="AQ61" i="43" s="1"/>
  <c r="AS61" i="43" s="1"/>
  <c r="AR61" i="43" s="1"/>
  <c r="AU61" i="43" s="1"/>
  <c r="AQ62" i="43" s="1"/>
  <c r="AS62" i="43" s="1"/>
  <c r="AR62" i="43" s="1"/>
  <c r="AU62" i="43" s="1"/>
  <c r="AQ63" i="43" s="1"/>
  <c r="AS63" i="43" s="1"/>
  <c r="AR63" i="43" s="1"/>
  <c r="AU63" i="43" s="1"/>
  <c r="AQ64" i="43" s="1"/>
  <c r="AS64" i="43" s="1"/>
  <c r="AR64" i="43" s="1"/>
  <c r="AU64" i="43" s="1"/>
  <c r="AQ65" i="43" s="1"/>
  <c r="AS65" i="43" s="1"/>
  <c r="AR65" i="43" s="1"/>
  <c r="AU65" i="43" s="1"/>
  <c r="AQ66" i="43" s="1"/>
  <c r="AS66" i="43" s="1"/>
  <c r="AR66" i="43" s="1"/>
  <c r="AU66" i="43" s="1"/>
  <c r="AQ67" i="43" s="1"/>
  <c r="AS67" i="43" s="1"/>
  <c r="AR67" i="43" s="1"/>
  <c r="AU67" i="43" s="1"/>
  <c r="AQ68" i="43" s="1"/>
  <c r="AS68" i="43" s="1"/>
  <c r="AR68" i="43" s="1"/>
  <c r="AU68" i="43" s="1"/>
  <c r="AQ69" i="43" s="1"/>
  <c r="AS69" i="43" s="1"/>
  <c r="AR69" i="43" s="1"/>
  <c r="AU69" i="43" s="1"/>
  <c r="AQ70" i="43" s="1"/>
  <c r="AS70" i="43" s="1"/>
  <c r="AR70" i="43" s="1"/>
  <c r="AU70" i="43" s="1"/>
  <c r="AQ71" i="43" s="1"/>
  <c r="AS71" i="43" s="1"/>
  <c r="AR71" i="43" s="1"/>
  <c r="AU71" i="43" s="1"/>
  <c r="AQ72" i="43" s="1"/>
  <c r="AS72" i="43" s="1"/>
  <c r="AR72" i="43" s="1"/>
  <c r="AU72" i="43" s="1"/>
  <c r="AQ73" i="43" s="1"/>
  <c r="AS73" i="43" s="1"/>
  <c r="AR73" i="43" s="1"/>
  <c r="AU73" i="43" s="1"/>
  <c r="AQ74" i="43" s="1"/>
  <c r="AS74" i="43" s="1"/>
  <c r="AR74" i="43" s="1"/>
  <c r="AU74" i="43" s="1"/>
  <c r="AQ75" i="43" s="1"/>
  <c r="AS75" i="43" s="1"/>
  <c r="AR75" i="43" s="1"/>
  <c r="AU75" i="43" s="1"/>
  <c r="AQ76" i="43" s="1"/>
  <c r="AS76" i="43" s="1"/>
  <c r="AR76" i="43" s="1"/>
  <c r="AU76" i="43" s="1"/>
  <c r="AQ77" i="43" s="1"/>
  <c r="AS77" i="43" s="1"/>
  <c r="AR77" i="43" s="1"/>
  <c r="AU77" i="43" s="1"/>
  <c r="AQ78" i="43" s="1"/>
  <c r="AS78" i="43" s="1"/>
  <c r="AR78" i="43" s="1"/>
  <c r="AU78" i="43" s="1"/>
  <c r="AQ79" i="43" s="1"/>
  <c r="AS79" i="43" s="1"/>
  <c r="AR79" i="43" s="1"/>
  <c r="AU79" i="43" s="1"/>
  <c r="AQ80" i="43" s="1"/>
  <c r="AS80" i="43" s="1"/>
  <c r="AR80" i="43" s="1"/>
  <c r="AU80" i="43" s="1"/>
  <c r="AQ81" i="43" s="1"/>
  <c r="AS81" i="43" s="1"/>
  <c r="AR81" i="43" s="1"/>
  <c r="AU81" i="43" s="1"/>
  <c r="AQ82" i="43" s="1"/>
  <c r="AS82" i="43" s="1"/>
  <c r="AR82" i="43" s="1"/>
  <c r="AU82" i="43" s="1"/>
  <c r="AQ83" i="43" s="1"/>
  <c r="AS83" i="43" s="1"/>
  <c r="AR83" i="43" s="1"/>
  <c r="AU83" i="43" s="1"/>
  <c r="AQ84" i="43" s="1"/>
  <c r="AS84" i="43" s="1"/>
  <c r="AR84" i="43" s="1"/>
  <c r="AU84" i="43" s="1"/>
  <c r="AQ85" i="43" s="1"/>
  <c r="AS85" i="43" s="1"/>
  <c r="AR85" i="43" s="1"/>
  <c r="AU85" i="43" s="1"/>
  <c r="AQ86" i="43" s="1"/>
  <c r="AS86" i="43" s="1"/>
  <c r="AR86" i="43" s="1"/>
  <c r="AU86" i="43" s="1"/>
  <c r="AQ87" i="43" s="1"/>
  <c r="AS87" i="43" s="1"/>
  <c r="AR87" i="43" s="1"/>
  <c r="AU87" i="43" s="1"/>
  <c r="AQ88" i="43" s="1"/>
  <c r="AS88" i="43" s="1"/>
  <c r="AR88" i="43" s="1"/>
  <c r="AU88" i="43" s="1"/>
  <c r="AQ89" i="43" s="1"/>
  <c r="AS89" i="43" s="1"/>
  <c r="AR89" i="43" s="1"/>
  <c r="AU89" i="43" s="1"/>
  <c r="AQ90" i="43" s="1"/>
  <c r="AS90" i="43" s="1"/>
  <c r="AR90" i="43" s="1"/>
  <c r="AU90" i="43" s="1"/>
  <c r="AQ91" i="43" s="1"/>
  <c r="AS91" i="43" s="1"/>
  <c r="AR91" i="43" s="1"/>
  <c r="AU91" i="43" s="1"/>
  <c r="AQ92" i="43" s="1"/>
  <c r="AS92" i="43" s="1"/>
  <c r="AR92" i="43" s="1"/>
  <c r="AU92" i="43" s="1"/>
  <c r="AQ93" i="43" s="1"/>
  <c r="AS93" i="43" s="1"/>
  <c r="AR93" i="43" s="1"/>
  <c r="AU93" i="43" s="1"/>
  <c r="AQ94" i="43" s="1"/>
  <c r="AS94" i="43" s="1"/>
  <c r="AR94" i="43" s="1"/>
  <c r="AU94" i="43" s="1"/>
  <c r="AQ95" i="43" s="1"/>
  <c r="AS95" i="43" s="1"/>
  <c r="AR95" i="43" s="1"/>
  <c r="AU95" i="43" s="1"/>
  <c r="AQ96" i="43" s="1"/>
  <c r="AS96" i="43" s="1"/>
  <c r="AR96" i="43" s="1"/>
  <c r="AU96" i="43" s="1"/>
  <c r="AQ97" i="43" s="1"/>
  <c r="AS97" i="43" s="1"/>
  <c r="AR97" i="43" s="1"/>
  <c r="AU97" i="43" s="1"/>
  <c r="AQ98" i="43" s="1"/>
  <c r="AS98" i="43" s="1"/>
  <c r="AR98" i="43" s="1"/>
  <c r="AU98" i="43" s="1"/>
  <c r="AQ99" i="43" s="1"/>
  <c r="AS99" i="43" s="1"/>
  <c r="AR99" i="43" s="1"/>
  <c r="AU99" i="43" s="1"/>
  <c r="AQ100" i="43" s="1"/>
  <c r="AS100" i="43" s="1"/>
  <c r="AR100" i="43" s="1"/>
  <c r="AU100" i="43" s="1"/>
  <c r="AQ101" i="43" s="1"/>
  <c r="AS101" i="43" s="1"/>
  <c r="AR101" i="43" s="1"/>
  <c r="AU101" i="43" s="1"/>
  <c r="AQ102" i="43" s="1"/>
  <c r="AS102" i="43" s="1"/>
  <c r="AR102" i="43" s="1"/>
  <c r="AU102" i="43" s="1"/>
  <c r="AQ103" i="43" s="1"/>
  <c r="AS103" i="43" s="1"/>
  <c r="AR103" i="43" s="1"/>
  <c r="AU103" i="43" s="1"/>
  <c r="AQ104" i="43" s="1"/>
  <c r="AS104" i="43" s="1"/>
  <c r="AR104" i="43" s="1"/>
  <c r="AU104" i="43" s="1"/>
  <c r="AQ105" i="43" s="1"/>
  <c r="AS105" i="43" s="1"/>
  <c r="AR105" i="43" s="1"/>
  <c r="AU105" i="43" s="1"/>
  <c r="AQ106" i="43" s="1"/>
  <c r="AS106" i="43" s="1"/>
  <c r="AR106" i="43" s="1"/>
  <c r="AU106" i="43" s="1"/>
  <c r="AQ107" i="43" s="1"/>
  <c r="AS107" i="43" s="1"/>
  <c r="AR107" i="43" s="1"/>
  <c r="AU107" i="43" s="1"/>
  <c r="AQ108" i="43" s="1"/>
  <c r="AS108" i="43" s="1"/>
  <c r="AR108" i="43" s="1"/>
  <c r="AU108" i="43" s="1"/>
  <c r="AQ109" i="43" s="1"/>
  <c r="AS109" i="43" s="1"/>
  <c r="AR109" i="43" s="1"/>
  <c r="AU109" i="43" s="1"/>
  <c r="AQ110" i="43" s="1"/>
  <c r="AS110" i="43" s="1"/>
  <c r="AR110" i="43" s="1"/>
  <c r="AU110" i="43" s="1"/>
  <c r="AQ111" i="43" s="1"/>
  <c r="AS111" i="43" s="1"/>
  <c r="AR111" i="43" s="1"/>
  <c r="AU111" i="43" s="1"/>
  <c r="AQ112" i="43" s="1"/>
  <c r="AS112" i="43" s="1"/>
  <c r="AR112" i="43" s="1"/>
  <c r="AU112" i="43" s="1"/>
  <c r="AQ113" i="43" s="1"/>
  <c r="AS113" i="43" s="1"/>
  <c r="AR113" i="43" s="1"/>
  <c r="AU113" i="43" s="1"/>
  <c r="AQ114" i="43" s="1"/>
  <c r="AS114" i="43" s="1"/>
  <c r="AR114" i="43" s="1"/>
  <c r="AU114" i="43" s="1"/>
  <c r="AQ115" i="43" s="1"/>
  <c r="AS115" i="43" s="1"/>
  <c r="AR115" i="43" s="1"/>
  <c r="AU115" i="43" s="1"/>
  <c r="AQ116" i="43" s="1"/>
  <c r="AS116" i="43" s="1"/>
  <c r="AR116" i="43" s="1"/>
  <c r="AU116" i="43" s="1"/>
  <c r="AQ117" i="43" s="1"/>
  <c r="AS117" i="43" s="1"/>
  <c r="AR117" i="43" s="1"/>
  <c r="AU117" i="43" s="1"/>
  <c r="AQ118" i="43" s="1"/>
  <c r="AS118" i="43" s="1"/>
  <c r="AR118" i="43" s="1"/>
  <c r="AU118" i="43" s="1"/>
  <c r="AQ119" i="43" s="1"/>
  <c r="AS119" i="43" s="1"/>
  <c r="AR119" i="43" s="1"/>
  <c r="AU119" i="43" s="1"/>
  <c r="AQ120" i="43" s="1"/>
  <c r="AS120" i="43" s="1"/>
  <c r="AR120" i="43" s="1"/>
  <c r="AU120" i="43" s="1"/>
  <c r="AQ121" i="43" s="1"/>
  <c r="AS121" i="43" s="1"/>
  <c r="AR121" i="43" s="1"/>
  <c r="AU121" i="43" s="1"/>
  <c r="AQ122" i="43" s="1"/>
  <c r="AS122" i="43" s="1"/>
  <c r="AR122" i="43" s="1"/>
  <c r="AU122" i="43" s="1"/>
  <c r="AQ123" i="43" s="1"/>
  <c r="AS123" i="43" s="1"/>
  <c r="AR123" i="43" s="1"/>
  <c r="AU123" i="43" s="1"/>
  <c r="AQ124" i="43" s="1"/>
  <c r="AS124" i="43" s="1"/>
  <c r="AR124" i="43" s="1"/>
  <c r="AU124" i="43" s="1"/>
  <c r="AQ125" i="43" s="1"/>
  <c r="AS125" i="43" s="1"/>
  <c r="AR125" i="43" s="1"/>
  <c r="AU125" i="43" s="1"/>
  <c r="AQ126" i="43" s="1"/>
  <c r="AS126" i="43" s="1"/>
  <c r="AR126" i="43" s="1"/>
  <c r="AU126" i="43" s="1"/>
  <c r="AQ127" i="43" s="1"/>
  <c r="AS127" i="43" s="1"/>
  <c r="AR127" i="43" s="1"/>
  <c r="AU127" i="43" s="1"/>
  <c r="AQ128" i="43" s="1"/>
  <c r="AS128" i="43" s="1"/>
  <c r="AR128" i="43" s="1"/>
  <c r="AU128" i="43" s="1"/>
  <c r="AQ129" i="43" s="1"/>
  <c r="AS129" i="43" s="1"/>
  <c r="AR129" i="43" s="1"/>
  <c r="AU129" i="43" s="1"/>
  <c r="AQ130" i="43" s="1"/>
  <c r="AS130" i="43" s="1"/>
  <c r="AR130" i="43" s="1"/>
  <c r="AU130" i="43" s="1"/>
  <c r="AQ131" i="43" s="1"/>
  <c r="AS131" i="43" s="1"/>
  <c r="AR131" i="43" s="1"/>
  <c r="AU131" i="43" s="1"/>
  <c r="AQ132" i="43" s="1"/>
  <c r="AS132" i="43" s="1"/>
  <c r="AR132" i="43" s="1"/>
  <c r="AU132" i="43" s="1"/>
  <c r="AQ133" i="43" s="1"/>
  <c r="AS133" i="43" s="1"/>
  <c r="AR133" i="43" s="1"/>
  <c r="AU133" i="43" s="1"/>
  <c r="AQ134" i="43" s="1"/>
  <c r="AS134" i="43" s="1"/>
  <c r="AR134" i="43" s="1"/>
  <c r="AU134" i="43" s="1"/>
  <c r="AQ135" i="43" s="1"/>
  <c r="AS135" i="43" s="1"/>
  <c r="AR135" i="43" s="1"/>
  <c r="AU135" i="43" s="1"/>
  <c r="AQ136" i="43" s="1"/>
  <c r="AS136" i="43" s="1"/>
  <c r="AR136" i="43" s="1"/>
  <c r="AU136" i="43" s="1"/>
  <c r="AQ137" i="43" s="1"/>
  <c r="AS137" i="43" s="1"/>
  <c r="AR137" i="43" s="1"/>
  <c r="AU137" i="43" s="1"/>
  <c r="AQ138" i="43" s="1"/>
  <c r="AS138" i="43" s="1"/>
  <c r="AR138" i="43" s="1"/>
  <c r="AU138" i="43" s="1"/>
  <c r="AQ139" i="43" s="1"/>
  <c r="AS139" i="43" s="1"/>
  <c r="AR139" i="43" s="1"/>
  <c r="AU139" i="43" s="1"/>
  <c r="AQ140" i="43" s="1"/>
  <c r="AS140" i="43" s="1"/>
  <c r="AR140" i="43" s="1"/>
  <c r="AU140" i="43" s="1"/>
  <c r="AQ141" i="43" s="1"/>
  <c r="AS141" i="43" s="1"/>
  <c r="AR141" i="43" s="1"/>
  <c r="AU141" i="43" s="1"/>
  <c r="AQ142" i="43" s="1"/>
  <c r="AS142" i="43" s="1"/>
  <c r="AR142" i="43" s="1"/>
  <c r="AU142" i="43" s="1"/>
  <c r="AQ143" i="43" s="1"/>
  <c r="AS143" i="43" s="1"/>
  <c r="AR143" i="43" s="1"/>
  <c r="AU143" i="43" s="1"/>
  <c r="AQ144" i="43" s="1"/>
  <c r="AS144" i="43" s="1"/>
  <c r="AR144" i="43" s="1"/>
  <c r="AU144" i="43" s="1"/>
  <c r="AQ145" i="43" s="1"/>
  <c r="AS145" i="43" s="1"/>
  <c r="AR145" i="43" s="1"/>
  <c r="AU145" i="43" s="1"/>
  <c r="AQ146" i="43" s="1"/>
  <c r="AS146" i="43" s="1"/>
  <c r="AR146" i="43" s="1"/>
  <c r="AU146" i="43" s="1"/>
  <c r="AQ147" i="43" s="1"/>
  <c r="AS147" i="43" s="1"/>
  <c r="AR147" i="43" s="1"/>
  <c r="AU147" i="43" s="1"/>
  <c r="AQ148" i="43" s="1"/>
  <c r="AS148" i="43" s="1"/>
  <c r="AR148" i="43" s="1"/>
  <c r="AU148" i="43" s="1"/>
  <c r="AQ149" i="43" s="1"/>
  <c r="AS149" i="43" s="1"/>
  <c r="AR149" i="43" s="1"/>
  <c r="AU149" i="43" s="1"/>
  <c r="AQ150" i="43" s="1"/>
  <c r="AS150" i="43" s="1"/>
  <c r="AR150" i="43" s="1"/>
  <c r="AU150" i="43" s="1"/>
  <c r="AQ151" i="43" s="1"/>
  <c r="AS151" i="43" s="1"/>
  <c r="AR151" i="43" s="1"/>
  <c r="AU151" i="43" s="1"/>
  <c r="AQ152" i="43" s="1"/>
  <c r="AS152" i="43" s="1"/>
  <c r="AR152" i="43" s="1"/>
  <c r="AU152" i="43" s="1"/>
  <c r="AQ153" i="43" s="1"/>
  <c r="AS153" i="43" s="1"/>
  <c r="AR153" i="43" s="1"/>
  <c r="AU153" i="43" s="1"/>
  <c r="AQ154" i="43" s="1"/>
  <c r="AS154" i="43" s="1"/>
  <c r="AR154" i="43" s="1"/>
  <c r="AU154" i="43" s="1"/>
  <c r="AQ155" i="43" s="1"/>
  <c r="AS155" i="43" s="1"/>
  <c r="AR155" i="43" s="1"/>
  <c r="AU155" i="43" s="1"/>
  <c r="AQ156" i="43" s="1"/>
  <c r="AS156" i="43" s="1"/>
  <c r="AR156" i="43" s="1"/>
  <c r="AU156" i="43" s="1"/>
  <c r="AQ157" i="43" s="1"/>
  <c r="AS157" i="43" s="1"/>
  <c r="AR157" i="43" s="1"/>
  <c r="AU157" i="43" s="1"/>
  <c r="AQ158" i="43" s="1"/>
  <c r="AS158" i="43" s="1"/>
  <c r="AR158" i="43" s="1"/>
  <c r="AU158" i="43" s="1"/>
  <c r="AQ159" i="43" s="1"/>
  <c r="AS159" i="43" s="1"/>
  <c r="AR159" i="43" s="1"/>
  <c r="AU159" i="43" s="1"/>
  <c r="AQ160" i="43" s="1"/>
  <c r="AS160" i="43" s="1"/>
  <c r="AR160" i="43" s="1"/>
  <c r="AU160" i="43" s="1"/>
  <c r="AQ161" i="43" s="1"/>
  <c r="AS161" i="43" s="1"/>
  <c r="AR161" i="43" s="1"/>
  <c r="AU161" i="43" s="1"/>
  <c r="AQ162" i="43" s="1"/>
  <c r="AS162" i="43" s="1"/>
  <c r="AR162" i="43" s="1"/>
  <c r="AU162" i="43" s="1"/>
  <c r="AQ163" i="43" s="1"/>
  <c r="AS163" i="43" s="1"/>
  <c r="AR163" i="43" s="1"/>
  <c r="AU163" i="43" s="1"/>
  <c r="AQ164" i="43" s="1"/>
  <c r="AS164" i="43" s="1"/>
  <c r="AR164" i="43" s="1"/>
  <c r="AU164" i="43" s="1"/>
  <c r="AQ165" i="43" s="1"/>
  <c r="AS165" i="43" s="1"/>
  <c r="AR165" i="43" s="1"/>
  <c r="AU165" i="43" s="1"/>
  <c r="AQ166" i="43" s="1"/>
  <c r="AS166" i="43" s="1"/>
  <c r="AR166" i="43" s="1"/>
  <c r="AU166" i="43" s="1"/>
  <c r="AQ167" i="43" s="1"/>
  <c r="AS167" i="43" s="1"/>
  <c r="AR167" i="43" s="1"/>
  <c r="AU167" i="43" s="1"/>
  <c r="AQ168" i="43" s="1"/>
  <c r="AS168" i="43" s="1"/>
  <c r="AR168" i="43" s="1"/>
  <c r="AU168" i="43" s="1"/>
  <c r="AQ169" i="43" s="1"/>
  <c r="AS169" i="43" s="1"/>
  <c r="AR169" i="43" s="1"/>
  <c r="AU169" i="43" s="1"/>
  <c r="AQ170" i="43" s="1"/>
  <c r="AS170" i="43" s="1"/>
  <c r="AR170" i="43" s="1"/>
  <c r="AU170" i="43" s="1"/>
  <c r="AQ171" i="43" s="1"/>
  <c r="AS171" i="43" s="1"/>
  <c r="AR171" i="43" s="1"/>
  <c r="AU171" i="43" s="1"/>
  <c r="AQ172" i="43" s="1"/>
  <c r="AS172" i="43" s="1"/>
  <c r="AR172" i="43" s="1"/>
  <c r="AU172" i="43" s="1"/>
  <c r="AQ173" i="43" s="1"/>
  <c r="AS173" i="43" s="1"/>
  <c r="AR173" i="43" s="1"/>
  <c r="AU173" i="43" s="1"/>
  <c r="AQ174" i="43" s="1"/>
  <c r="AS174" i="43" s="1"/>
  <c r="AR174" i="43" s="1"/>
  <c r="AU174" i="43" s="1"/>
  <c r="AQ175" i="43" s="1"/>
  <c r="AS175" i="43" s="1"/>
  <c r="AR175" i="43" s="1"/>
  <c r="AU175" i="43" s="1"/>
  <c r="AQ176" i="43" s="1"/>
  <c r="AS176" i="43" s="1"/>
  <c r="AR176" i="43" s="1"/>
  <c r="AU176" i="43" s="1"/>
  <c r="AQ177" i="43" s="1"/>
  <c r="AS177" i="43" s="1"/>
  <c r="AR177" i="43" s="1"/>
  <c r="AU177" i="43" s="1"/>
  <c r="AQ178" i="43" s="1"/>
  <c r="AS178" i="43" s="1"/>
  <c r="AR178" i="43" s="1"/>
  <c r="AU178" i="43" s="1"/>
  <c r="AQ179" i="43" s="1"/>
  <c r="AS179" i="43" s="1"/>
  <c r="AR179" i="43" s="1"/>
  <c r="AU179" i="43" s="1"/>
  <c r="AQ180" i="43" s="1"/>
  <c r="AS180" i="43" s="1"/>
  <c r="AR180" i="43" s="1"/>
  <c r="AU180" i="43" s="1"/>
  <c r="AQ181" i="43" s="1"/>
  <c r="AS181" i="43" s="1"/>
  <c r="AR181" i="43" s="1"/>
  <c r="AU181" i="43" s="1"/>
  <c r="AQ182" i="43" s="1"/>
  <c r="AS182" i="43" s="1"/>
  <c r="AR182" i="43" s="1"/>
  <c r="AU182" i="43" s="1"/>
  <c r="AQ183" i="43" s="1"/>
  <c r="AS183" i="43" s="1"/>
  <c r="AR183" i="43" s="1"/>
  <c r="AU183" i="43" s="1"/>
  <c r="AQ184" i="43" s="1"/>
  <c r="AS184" i="43" s="1"/>
  <c r="AR184" i="43" s="1"/>
  <c r="AU184" i="43" s="1"/>
  <c r="AQ185" i="43" s="1"/>
  <c r="AS185" i="43" s="1"/>
  <c r="AR185" i="43" s="1"/>
  <c r="AU185" i="43" s="1"/>
  <c r="AQ186" i="43" s="1"/>
  <c r="AS186" i="43" s="1"/>
  <c r="AR186" i="43" s="1"/>
  <c r="AU186" i="43" s="1"/>
  <c r="AQ187" i="43" s="1"/>
  <c r="AS187" i="43" s="1"/>
  <c r="AR187" i="43" s="1"/>
  <c r="AU187" i="43" s="1"/>
  <c r="AQ188" i="43" s="1"/>
  <c r="AS188" i="43" s="1"/>
  <c r="AR188" i="43" s="1"/>
  <c r="AU188" i="43" s="1"/>
  <c r="AQ189" i="43" s="1"/>
  <c r="AS189" i="43" s="1"/>
  <c r="AR189" i="43" s="1"/>
  <c r="AU189" i="43" s="1"/>
  <c r="AQ190" i="43" s="1"/>
  <c r="AS190" i="43" s="1"/>
  <c r="AR190" i="43" s="1"/>
  <c r="AU190" i="43" s="1"/>
  <c r="AQ191" i="43" s="1"/>
  <c r="AS191" i="43" s="1"/>
  <c r="AR191" i="43" s="1"/>
  <c r="AU191" i="43" s="1"/>
  <c r="AQ192" i="43" s="1"/>
  <c r="AS192" i="43" s="1"/>
  <c r="AR192" i="43" s="1"/>
  <c r="AU192" i="43" s="1"/>
  <c r="AQ193" i="43" s="1"/>
  <c r="AS193" i="43" s="1"/>
  <c r="AR193" i="43" s="1"/>
  <c r="AU193" i="43" s="1"/>
  <c r="AQ194" i="43" s="1"/>
  <c r="AS194" i="43" s="1"/>
  <c r="AR194" i="43" s="1"/>
  <c r="AU194" i="43" s="1"/>
  <c r="AQ195" i="43" s="1"/>
  <c r="AS195" i="43" s="1"/>
  <c r="AR195" i="43" s="1"/>
  <c r="AU195" i="43" s="1"/>
  <c r="AQ196" i="43" s="1"/>
  <c r="AS196" i="43" s="1"/>
  <c r="AR196" i="43" s="1"/>
  <c r="AU196" i="43" s="1"/>
  <c r="AQ197" i="43" s="1"/>
  <c r="AS197" i="43" s="1"/>
  <c r="AR197" i="43" s="1"/>
  <c r="AU197" i="43" s="1"/>
  <c r="AQ198" i="43" s="1"/>
  <c r="AS198" i="43" s="1"/>
  <c r="AR198" i="43" s="1"/>
  <c r="AU198" i="43" s="1"/>
  <c r="AQ199" i="43" s="1"/>
  <c r="AS199" i="43" s="1"/>
  <c r="AR199" i="43" s="1"/>
  <c r="AU199" i="43" s="1"/>
  <c r="AQ200" i="43" s="1"/>
  <c r="AS200" i="43" s="1"/>
  <c r="AR200" i="43" s="1"/>
  <c r="AU200" i="43" s="1"/>
  <c r="AQ201" i="43" s="1"/>
  <c r="AS201" i="43" s="1"/>
  <c r="AR201" i="43" s="1"/>
  <c r="AU201" i="43" s="1"/>
  <c r="AQ202" i="43" s="1"/>
  <c r="AS202" i="43" s="1"/>
  <c r="AR202" i="43" s="1"/>
  <c r="AU202" i="43" s="1"/>
  <c r="AQ203" i="43" s="1"/>
  <c r="AS203" i="43" s="1"/>
  <c r="AR203" i="43" s="1"/>
  <c r="AU203" i="43" s="1"/>
  <c r="AQ204" i="43" s="1"/>
  <c r="AS204" i="43" s="1"/>
  <c r="AR204" i="43" s="1"/>
  <c r="AU204" i="43" s="1"/>
  <c r="AQ205" i="43" s="1"/>
  <c r="AS205" i="43" s="1"/>
  <c r="AR205" i="43" s="1"/>
  <c r="AU205" i="43" s="1"/>
  <c r="AQ206" i="43" s="1"/>
  <c r="AS206" i="43" s="1"/>
  <c r="AR206" i="43" s="1"/>
  <c r="AU206" i="43" s="1"/>
  <c r="AQ207" i="43" s="1"/>
  <c r="AS207" i="43" s="1"/>
  <c r="AR207" i="43" s="1"/>
  <c r="AU207" i="43" s="1"/>
  <c r="AQ208" i="43" s="1"/>
  <c r="AS208" i="43" s="1"/>
  <c r="AR208" i="43" s="1"/>
  <c r="AU208" i="43" s="1"/>
  <c r="AQ209" i="43" s="1"/>
  <c r="AS209" i="43" s="1"/>
  <c r="AR209" i="43" s="1"/>
  <c r="AU209" i="43" s="1"/>
  <c r="AQ210" i="43" s="1"/>
  <c r="AS210" i="43" s="1"/>
  <c r="AR210" i="43" s="1"/>
  <c r="AU210" i="43" s="1"/>
  <c r="AQ211" i="43" s="1"/>
  <c r="AS211" i="43" s="1"/>
  <c r="AR211" i="43" s="1"/>
  <c r="AU211" i="43" s="1"/>
  <c r="AQ212" i="43" s="1"/>
  <c r="AS212" i="43" s="1"/>
  <c r="AR212" i="43" s="1"/>
  <c r="AU212" i="43" s="1"/>
  <c r="AQ213" i="43" s="1"/>
  <c r="AS213" i="43" s="1"/>
  <c r="AR213" i="43" s="1"/>
  <c r="AU213" i="43" s="1"/>
  <c r="AQ214" i="43" s="1"/>
  <c r="AS214" i="43" s="1"/>
  <c r="AR214" i="43" s="1"/>
  <c r="AU214" i="43" s="1"/>
  <c r="AQ215" i="43" s="1"/>
  <c r="AS215" i="43" s="1"/>
  <c r="AR215" i="43" s="1"/>
  <c r="AU215" i="43" s="1"/>
  <c r="AQ216" i="43" s="1"/>
  <c r="AS216" i="43" s="1"/>
  <c r="AR216" i="43" s="1"/>
  <c r="AU216" i="43" s="1"/>
  <c r="AQ217" i="43" s="1"/>
  <c r="AS217" i="43" s="1"/>
  <c r="AR217" i="43" s="1"/>
  <c r="AU217" i="43" s="1"/>
  <c r="AQ218" i="43" s="1"/>
  <c r="AS218" i="43" s="1"/>
  <c r="AR218" i="43" s="1"/>
  <c r="AU218" i="43" s="1"/>
  <c r="AQ219" i="43" s="1"/>
  <c r="AS219" i="43" s="1"/>
  <c r="AR219" i="43" s="1"/>
  <c r="AU219" i="43" s="1"/>
  <c r="AQ220" i="43" s="1"/>
  <c r="AS220" i="43" s="1"/>
  <c r="AR220" i="43" s="1"/>
  <c r="AU220" i="43" s="1"/>
  <c r="AQ221" i="43" s="1"/>
  <c r="AS221" i="43" s="1"/>
  <c r="AR221" i="43" s="1"/>
  <c r="AU221" i="43" s="1"/>
  <c r="AQ222" i="43" s="1"/>
  <c r="AS222" i="43" s="1"/>
  <c r="AR222" i="43" s="1"/>
  <c r="AU222" i="43" s="1"/>
  <c r="AQ223" i="43" s="1"/>
  <c r="AS223" i="43" s="1"/>
  <c r="AR223" i="43" s="1"/>
  <c r="AU223" i="43" s="1"/>
  <c r="AQ224" i="43" s="1"/>
  <c r="AS224" i="43" s="1"/>
  <c r="AR224" i="43" s="1"/>
  <c r="AU224" i="43" s="1"/>
  <c r="AQ225" i="43" s="1"/>
  <c r="AS225" i="43" s="1"/>
  <c r="AR225" i="43" s="1"/>
  <c r="AU225" i="43" s="1"/>
  <c r="AQ226" i="43" s="1"/>
  <c r="AS226" i="43" s="1"/>
  <c r="AR226" i="43" s="1"/>
  <c r="AU226" i="43" s="1"/>
  <c r="AQ227" i="43" s="1"/>
  <c r="AS227" i="43" s="1"/>
  <c r="AR227" i="43" s="1"/>
  <c r="AU227" i="43" s="1"/>
  <c r="AQ228" i="43" s="1"/>
  <c r="AS228" i="43" s="1"/>
  <c r="AR228" i="43" s="1"/>
  <c r="AU228" i="43" s="1"/>
  <c r="AQ229" i="43" s="1"/>
  <c r="AS229" i="43" s="1"/>
  <c r="AR229" i="43" s="1"/>
  <c r="AU229" i="43" s="1"/>
  <c r="AQ230" i="43" s="1"/>
  <c r="AS230" i="43" s="1"/>
  <c r="AR230" i="43" s="1"/>
  <c r="AU230" i="43" s="1"/>
  <c r="AQ231" i="43" s="1"/>
  <c r="AS231" i="43" s="1"/>
  <c r="AR231" i="43" s="1"/>
  <c r="AU231" i="43" s="1"/>
  <c r="AQ232" i="43" s="1"/>
  <c r="AS232" i="43" s="1"/>
  <c r="AR232" i="43" s="1"/>
  <c r="AU232" i="43" s="1"/>
  <c r="AQ233" i="43" s="1"/>
  <c r="AS233" i="43" s="1"/>
  <c r="AR233" i="43" s="1"/>
  <c r="AU233" i="43" s="1"/>
  <c r="AQ234" i="43" s="1"/>
  <c r="AS234" i="43" s="1"/>
  <c r="AR234" i="43" s="1"/>
  <c r="AU234" i="43" s="1"/>
  <c r="AQ235" i="43" s="1"/>
  <c r="AS235" i="43" s="1"/>
  <c r="AR235" i="43" s="1"/>
  <c r="AU235" i="43" s="1"/>
  <c r="AQ236" i="43" s="1"/>
  <c r="AS236" i="43" s="1"/>
  <c r="AR236" i="43" s="1"/>
  <c r="AU236" i="43" s="1"/>
  <c r="AQ237" i="43" s="1"/>
  <c r="AS237" i="43" s="1"/>
  <c r="AR237" i="43" s="1"/>
  <c r="AU237" i="43" s="1"/>
  <c r="AQ238" i="43" s="1"/>
  <c r="AS238" i="43" s="1"/>
  <c r="AR238" i="43" s="1"/>
  <c r="AU238" i="43" s="1"/>
  <c r="AQ239" i="43" s="1"/>
  <c r="AS239" i="43" s="1"/>
  <c r="AR239" i="43" s="1"/>
  <c r="AU239" i="43" s="1"/>
  <c r="AQ240" i="43" s="1"/>
  <c r="AS240" i="43" s="1"/>
  <c r="AR240" i="43" s="1"/>
  <c r="AU240" i="43" s="1"/>
  <c r="AQ241" i="43" s="1"/>
  <c r="AS241" i="43" s="1"/>
  <c r="AR241" i="43" s="1"/>
  <c r="AU241" i="43" s="1"/>
  <c r="AQ242" i="43" s="1"/>
  <c r="AS242" i="43" s="1"/>
  <c r="AR242" i="43" s="1"/>
  <c r="AU242" i="43" s="1"/>
  <c r="AQ243" i="43" s="1"/>
  <c r="AS243" i="43" s="1"/>
  <c r="AR243" i="43" s="1"/>
  <c r="AU243" i="43" s="1"/>
  <c r="AQ244" i="43" s="1"/>
  <c r="AS244" i="43" s="1"/>
  <c r="AR244" i="43" s="1"/>
  <c r="AU244" i="43" s="1"/>
  <c r="AQ245" i="43" s="1"/>
  <c r="AS245" i="43" s="1"/>
  <c r="AR245" i="43" s="1"/>
  <c r="AU245" i="43" s="1"/>
  <c r="AQ246" i="43" s="1"/>
  <c r="AS246" i="43" s="1"/>
  <c r="AR246" i="43" s="1"/>
  <c r="AU246" i="43" s="1"/>
  <c r="AQ247" i="43" s="1"/>
  <c r="AS247" i="43" s="1"/>
  <c r="AR247" i="43" s="1"/>
  <c r="AU247" i="43" s="1"/>
  <c r="AQ248" i="43" s="1"/>
  <c r="AS248" i="43" s="1"/>
  <c r="AR248" i="43" s="1"/>
  <c r="AU248" i="43" s="1"/>
  <c r="AQ249" i="43" s="1"/>
  <c r="AS249" i="43" s="1"/>
  <c r="AR249" i="43" s="1"/>
  <c r="AU249" i="43" s="1"/>
  <c r="AQ250" i="43" s="1"/>
  <c r="AS250" i="43" s="1"/>
  <c r="AR250" i="43" s="1"/>
  <c r="AU250" i="43" s="1"/>
  <c r="AQ251" i="43" s="1"/>
  <c r="AS251" i="43" s="1"/>
  <c r="AR251" i="43" s="1"/>
  <c r="AU251" i="43" s="1"/>
  <c r="AQ252" i="43" s="1"/>
  <c r="AS252" i="43" s="1"/>
  <c r="AR252" i="43" s="1"/>
  <c r="AU252" i="43" s="1"/>
  <c r="AQ253" i="43" s="1"/>
  <c r="AS253" i="43" s="1"/>
  <c r="AR253" i="43" s="1"/>
  <c r="AU253" i="43" s="1"/>
  <c r="AQ254" i="43" s="1"/>
  <c r="AS254" i="43" s="1"/>
  <c r="AR254" i="43" s="1"/>
  <c r="AU254" i="43" s="1"/>
  <c r="AQ255" i="43" s="1"/>
  <c r="AS255" i="43" s="1"/>
  <c r="AR255" i="43" s="1"/>
  <c r="AU255" i="43" s="1"/>
  <c r="AQ256" i="43" s="1"/>
  <c r="AS256" i="43" s="1"/>
  <c r="AR256" i="43" s="1"/>
  <c r="AU256" i="43" s="1"/>
  <c r="AQ257" i="43" s="1"/>
  <c r="AS257" i="43" s="1"/>
  <c r="AR257" i="43" s="1"/>
  <c r="AU257" i="43" s="1"/>
  <c r="AQ258" i="43" s="1"/>
  <c r="AS258" i="43" s="1"/>
  <c r="AR258" i="43" s="1"/>
  <c r="AU258" i="43" s="1"/>
  <c r="AQ259" i="43" s="1"/>
  <c r="AS259" i="43" s="1"/>
  <c r="AR259" i="43" s="1"/>
  <c r="AU259" i="43" s="1"/>
  <c r="AQ260" i="43" s="1"/>
  <c r="AS260" i="43" s="1"/>
  <c r="AR260" i="43" s="1"/>
  <c r="AU260" i="43" s="1"/>
  <c r="AQ261" i="43" s="1"/>
  <c r="AS261" i="43" s="1"/>
  <c r="AR261" i="43" s="1"/>
  <c r="AU261" i="43" s="1"/>
  <c r="AQ262" i="43" s="1"/>
  <c r="AS262" i="43" s="1"/>
  <c r="AR262" i="43" s="1"/>
  <c r="AU262" i="43" s="1"/>
  <c r="AQ263" i="43" s="1"/>
  <c r="AS263" i="43" s="1"/>
  <c r="AR263" i="43" s="1"/>
  <c r="AU263" i="43" s="1"/>
  <c r="AQ264" i="43" s="1"/>
  <c r="AS264" i="43" s="1"/>
  <c r="AR264" i="43" s="1"/>
  <c r="AU264" i="43" s="1"/>
  <c r="AQ265" i="43" s="1"/>
  <c r="AS265" i="43" s="1"/>
  <c r="AR265" i="43" s="1"/>
  <c r="AU265" i="43" s="1"/>
  <c r="AQ266" i="43" s="1"/>
  <c r="AS266" i="43" s="1"/>
  <c r="AR266" i="43" s="1"/>
  <c r="AU266" i="43" s="1"/>
  <c r="AQ267" i="43" s="1"/>
  <c r="AS267" i="43" s="1"/>
  <c r="AR267" i="43" s="1"/>
  <c r="AU267" i="43" s="1"/>
  <c r="AQ268" i="43" s="1"/>
  <c r="AS268" i="43" s="1"/>
  <c r="AR268" i="43" s="1"/>
  <c r="AU268" i="43" s="1"/>
  <c r="AQ269" i="43" s="1"/>
  <c r="AS269" i="43" s="1"/>
  <c r="AR269" i="43" s="1"/>
  <c r="AU269" i="43" s="1"/>
  <c r="AQ270" i="43" s="1"/>
  <c r="AS270" i="43" s="1"/>
  <c r="AR270" i="43" s="1"/>
  <c r="AU270" i="43" s="1"/>
  <c r="AQ271" i="43" s="1"/>
  <c r="AS271" i="43" s="1"/>
  <c r="AR271" i="43" s="1"/>
  <c r="AU271" i="43" s="1"/>
  <c r="AQ272" i="43" s="1"/>
  <c r="AS272" i="43" s="1"/>
  <c r="AR272" i="43" s="1"/>
  <c r="AU272" i="43" s="1"/>
  <c r="AQ273" i="43" s="1"/>
  <c r="AS273" i="43" s="1"/>
  <c r="AR273" i="43" s="1"/>
  <c r="AU273" i="43" s="1"/>
  <c r="AQ274" i="43" s="1"/>
  <c r="AS274" i="43" s="1"/>
  <c r="AR274" i="43" s="1"/>
  <c r="AU274" i="43" s="1"/>
  <c r="AQ275" i="43" s="1"/>
  <c r="AS275" i="43" s="1"/>
  <c r="AR275" i="43" s="1"/>
  <c r="AU275" i="43" s="1"/>
  <c r="AQ276" i="43" s="1"/>
  <c r="AS276" i="43" s="1"/>
  <c r="AR276" i="43" s="1"/>
  <c r="AU276" i="43" s="1"/>
  <c r="AQ277" i="43" s="1"/>
  <c r="AS277" i="43" s="1"/>
  <c r="AR277" i="43" s="1"/>
  <c r="AU277" i="43" s="1"/>
  <c r="AQ278" i="43" s="1"/>
  <c r="AS278" i="43" s="1"/>
  <c r="AR278" i="43" s="1"/>
  <c r="AU278" i="43" s="1"/>
  <c r="AQ279" i="43" s="1"/>
  <c r="AS279" i="43" s="1"/>
  <c r="AR279" i="43" s="1"/>
  <c r="AU279" i="43" s="1"/>
  <c r="AQ280" i="43" s="1"/>
  <c r="AS280" i="43" s="1"/>
  <c r="AR280" i="43" s="1"/>
  <c r="AU280" i="43" s="1"/>
  <c r="AQ281" i="43" s="1"/>
  <c r="AS281" i="43" s="1"/>
  <c r="AR281" i="43" s="1"/>
  <c r="AU281" i="43" s="1"/>
  <c r="AQ282" i="43" s="1"/>
  <c r="AS282" i="43" s="1"/>
  <c r="AR282" i="43" s="1"/>
  <c r="AU282" i="43" s="1"/>
  <c r="AQ283" i="43" s="1"/>
  <c r="AS283" i="43" s="1"/>
  <c r="AR283" i="43" s="1"/>
  <c r="AU283" i="43" s="1"/>
  <c r="AQ284" i="43" s="1"/>
  <c r="AS284" i="43" s="1"/>
  <c r="AR284" i="43" s="1"/>
  <c r="AU284" i="43" s="1"/>
  <c r="AQ285" i="43" s="1"/>
  <c r="AS285" i="43" s="1"/>
  <c r="AR285" i="43" s="1"/>
  <c r="AU285" i="43" s="1"/>
  <c r="AQ286" i="43" s="1"/>
  <c r="AS286" i="43" s="1"/>
  <c r="AR286" i="43" s="1"/>
  <c r="AU286" i="43" s="1"/>
  <c r="AQ287" i="43" s="1"/>
  <c r="AS287" i="43" s="1"/>
  <c r="AR287" i="43" s="1"/>
  <c r="AU287" i="43" s="1"/>
  <c r="AQ288" i="43" s="1"/>
  <c r="AS288" i="43" s="1"/>
  <c r="AR288" i="43" s="1"/>
  <c r="AU288" i="43" s="1"/>
  <c r="AQ289" i="43" s="1"/>
  <c r="AS289" i="43" s="1"/>
  <c r="AR289" i="43" s="1"/>
  <c r="AU289" i="43" s="1"/>
  <c r="AQ290" i="43" s="1"/>
  <c r="AS290" i="43" s="1"/>
  <c r="AR290" i="43" s="1"/>
  <c r="AU290" i="43" s="1"/>
  <c r="AQ291" i="43" s="1"/>
  <c r="AS291" i="43" s="1"/>
  <c r="AR291" i="43" s="1"/>
  <c r="AU291" i="43" s="1"/>
  <c r="AQ292" i="43" s="1"/>
  <c r="AS292" i="43" s="1"/>
  <c r="AR292" i="43" s="1"/>
  <c r="AU292" i="43" s="1"/>
  <c r="AQ293" i="43" s="1"/>
  <c r="AS293" i="43" s="1"/>
  <c r="AR293" i="43" s="1"/>
  <c r="AU293" i="43" s="1"/>
  <c r="AQ294" i="43" s="1"/>
  <c r="AS294" i="43" s="1"/>
  <c r="AR294" i="43" s="1"/>
  <c r="AU294" i="43" s="1"/>
  <c r="AQ295" i="43" s="1"/>
  <c r="AS295" i="43" s="1"/>
  <c r="AR295" i="43" s="1"/>
  <c r="AU295" i="43" s="1"/>
  <c r="AQ296" i="43" s="1"/>
  <c r="AS296" i="43" s="1"/>
  <c r="AR296" i="43" s="1"/>
  <c r="AU296" i="43" s="1"/>
  <c r="AQ297" i="43" s="1"/>
  <c r="AS297" i="43" s="1"/>
  <c r="AR297" i="43" s="1"/>
  <c r="AU297" i="43" s="1"/>
  <c r="AQ298" i="43" s="1"/>
  <c r="AS298" i="43" s="1"/>
  <c r="AR298" i="43" s="1"/>
  <c r="AU298" i="43" s="1"/>
  <c r="AQ299" i="43" s="1"/>
  <c r="AS299" i="43" s="1"/>
  <c r="AR299" i="43" s="1"/>
  <c r="AU299" i="43" s="1"/>
  <c r="AQ300" i="43" s="1"/>
  <c r="AS300" i="43" s="1"/>
  <c r="AR300" i="43" s="1"/>
  <c r="AU300" i="43" s="1"/>
  <c r="AQ301" i="43" s="1"/>
  <c r="AS301" i="43" s="1"/>
  <c r="AR301" i="43" s="1"/>
  <c r="AU301" i="43" s="1"/>
  <c r="AQ302" i="43" s="1"/>
  <c r="AS302" i="43" s="1"/>
  <c r="AR302" i="43" s="1"/>
  <c r="AU302" i="43" s="1"/>
  <c r="AQ303" i="43" s="1"/>
  <c r="AS303" i="43" s="1"/>
  <c r="AR303" i="43" s="1"/>
  <c r="AU303" i="43" s="1"/>
  <c r="AQ304" i="43" s="1"/>
  <c r="AS304" i="43" s="1"/>
  <c r="AR304" i="43" s="1"/>
  <c r="AU304" i="43" s="1"/>
  <c r="AQ305" i="43" s="1"/>
  <c r="AS305" i="43" s="1"/>
  <c r="AR305" i="43" s="1"/>
  <c r="AU305" i="43" s="1"/>
  <c r="AQ306" i="43" s="1"/>
  <c r="AS306" i="43" s="1"/>
  <c r="AR306" i="43" s="1"/>
  <c r="AU306" i="43" s="1"/>
  <c r="AQ307" i="43" s="1"/>
  <c r="AS307" i="43" s="1"/>
  <c r="AR307" i="43" s="1"/>
  <c r="AU307" i="43" s="1"/>
  <c r="AQ308" i="43" s="1"/>
  <c r="AS308" i="43" s="1"/>
  <c r="AR308" i="43" s="1"/>
  <c r="AU308" i="43" s="1"/>
  <c r="AQ309" i="43" s="1"/>
  <c r="AS309" i="43" s="1"/>
  <c r="AR309" i="43" s="1"/>
  <c r="AU309" i="43" s="1"/>
  <c r="AQ310" i="43" s="1"/>
  <c r="AS310" i="43" s="1"/>
  <c r="AR310" i="43" s="1"/>
  <c r="AU310" i="43" s="1"/>
  <c r="AQ311" i="43" s="1"/>
  <c r="AS311" i="43" s="1"/>
  <c r="AR311" i="43" s="1"/>
  <c r="AU311" i="43" s="1"/>
  <c r="AQ312" i="43" s="1"/>
  <c r="AS312" i="43" s="1"/>
  <c r="AR312" i="43" s="1"/>
  <c r="AU312" i="43" s="1"/>
  <c r="AQ313" i="43" s="1"/>
  <c r="AS313" i="43" s="1"/>
  <c r="AR313" i="43" s="1"/>
  <c r="AU313" i="43" s="1"/>
  <c r="AQ314" i="43" s="1"/>
  <c r="AS314" i="43" s="1"/>
  <c r="AR314" i="43" s="1"/>
  <c r="AU314" i="43" s="1"/>
  <c r="AQ315" i="43" s="1"/>
  <c r="AS315" i="43" s="1"/>
  <c r="AR315" i="43" s="1"/>
  <c r="AU315" i="43" s="1"/>
  <c r="AQ316" i="43" s="1"/>
  <c r="AS316" i="43" s="1"/>
  <c r="AR316" i="43" s="1"/>
  <c r="AU316" i="43" s="1"/>
  <c r="AQ317" i="43" s="1"/>
  <c r="AS317" i="43" s="1"/>
  <c r="AR317" i="43" s="1"/>
  <c r="AU317" i="43" s="1"/>
  <c r="AQ318" i="43" s="1"/>
  <c r="AS318" i="43" s="1"/>
  <c r="AR318" i="43" s="1"/>
  <c r="AU318" i="43" s="1"/>
  <c r="AQ319" i="43" s="1"/>
  <c r="AS319" i="43" s="1"/>
  <c r="AR319" i="43" s="1"/>
  <c r="AU319" i="43" s="1"/>
  <c r="AQ320" i="43" s="1"/>
  <c r="AS320" i="43" s="1"/>
  <c r="AR320" i="43" s="1"/>
  <c r="AU320" i="43" s="1"/>
  <c r="AQ321" i="43" s="1"/>
  <c r="AS321" i="43" s="1"/>
  <c r="AR321" i="43" s="1"/>
  <c r="AU321" i="43" s="1"/>
  <c r="AQ322" i="43" s="1"/>
  <c r="AS322" i="43" s="1"/>
  <c r="AR322" i="43" s="1"/>
  <c r="AU322" i="43" s="1"/>
  <c r="AQ323" i="43" s="1"/>
  <c r="AS323" i="43" s="1"/>
  <c r="AR323" i="43" s="1"/>
  <c r="AU323" i="43" s="1"/>
  <c r="AQ324" i="43" s="1"/>
  <c r="AS324" i="43" s="1"/>
  <c r="AR324" i="43" s="1"/>
  <c r="AU324" i="43" s="1"/>
  <c r="AQ325" i="43" s="1"/>
  <c r="AS325" i="43" s="1"/>
  <c r="AR325" i="43" s="1"/>
  <c r="AU325" i="43" s="1"/>
  <c r="AQ326" i="43" s="1"/>
  <c r="AS326" i="43" s="1"/>
  <c r="AR326" i="43" s="1"/>
  <c r="AU326" i="43" s="1"/>
  <c r="AQ327" i="43" s="1"/>
  <c r="AS327" i="43" s="1"/>
  <c r="AR327" i="43" s="1"/>
  <c r="AU327" i="43" s="1"/>
  <c r="AQ328" i="43" s="1"/>
  <c r="AS328" i="43" s="1"/>
  <c r="AR328" i="43" s="1"/>
  <c r="AU328" i="43" s="1"/>
  <c r="AQ329" i="43" s="1"/>
  <c r="AS329" i="43" s="1"/>
  <c r="AR329" i="43" s="1"/>
  <c r="AU329" i="43" s="1"/>
  <c r="AQ330" i="43" s="1"/>
  <c r="AS330" i="43" s="1"/>
  <c r="AR330" i="43" s="1"/>
  <c r="AU330" i="43" s="1"/>
  <c r="AQ331" i="43" s="1"/>
  <c r="AS331" i="43" s="1"/>
  <c r="AR331" i="43" s="1"/>
  <c r="AU331" i="43" s="1"/>
  <c r="AQ332" i="43" s="1"/>
  <c r="AS332" i="43" s="1"/>
  <c r="AR332" i="43" s="1"/>
  <c r="AU332" i="4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RENRUI</author>
  </authors>
  <commentList>
    <comment ref="Q11" authorId="0" shapeId="0" xr:uid="{A56FA086-31F6-4AAF-AB0A-92356F6CB29C}">
      <text>
        <r>
          <rPr>
            <b/>
            <sz val="8"/>
            <color indexed="81"/>
            <rFont val="Tahoma"/>
            <family val="2"/>
          </rPr>
          <t>RENRUI:</t>
        </r>
        <r>
          <rPr>
            <sz val="8"/>
            <color indexed="81"/>
            <rFont val="Tahoma"/>
            <family val="2"/>
          </rPr>
          <t xml:space="preserve">
Formula:
                          1/12
j= m.((1+TEA) . -1)</t>
        </r>
      </text>
    </comment>
  </commentList>
</comments>
</file>

<file path=xl/sharedStrings.xml><?xml version="1.0" encoding="utf-8"?>
<sst xmlns="http://schemas.openxmlformats.org/spreadsheetml/2006/main" count="232" uniqueCount="192">
  <si>
    <t>SIMULADOR CRÉDITO HIPOTECARIO</t>
  </si>
  <si>
    <t xml:space="preserve">  Moneda</t>
  </si>
  <si>
    <t xml:space="preserve">  Producto</t>
  </si>
  <si>
    <t xml:space="preserve">  Fecha de solicitud</t>
  </si>
  <si>
    <t>(dd/mm/aaaa)</t>
  </si>
  <si>
    <t xml:space="preserve">  Plazo en meses</t>
  </si>
  <si>
    <t xml:space="preserve">  Días de Gracia</t>
  </si>
  <si>
    <t xml:space="preserve">  Fecha de vencimiento (1° cuota)</t>
  </si>
  <si>
    <t xml:space="preserve">  Cuota de Interés por periodo de gracia</t>
  </si>
  <si>
    <t xml:space="preserve">  Valor de avance de obra (según presupuesto)</t>
  </si>
  <si>
    <t xml:space="preserve">  Valor Reconstrucción </t>
  </si>
  <si>
    <t xml:space="preserve">  Cuota Inicial</t>
  </si>
  <si>
    <t xml:space="preserve">  Monto del préstamo</t>
  </si>
  <si>
    <t xml:space="preserve">  Gastos Previos</t>
  </si>
  <si>
    <t xml:space="preserve">  Monto financiamento total</t>
  </si>
  <si>
    <t xml:space="preserve">  Tasa de interés efectiva anual % (base a 360 días) fija.</t>
  </si>
  <si>
    <t xml:space="preserve">  Tipo de seguro de desgravamen</t>
  </si>
  <si>
    <t xml:space="preserve">  Tasa mensual de seguro de desgravamen</t>
  </si>
  <si>
    <t xml:space="preserve">  Tipo de seguro de inmueble</t>
  </si>
  <si>
    <t xml:space="preserve">SEGURO TODO RIESGO (*) </t>
  </si>
  <si>
    <t xml:space="preserve">  Tasa mensual de seguro Todo Riesgo</t>
  </si>
  <si>
    <t xml:space="preserve">  Tipo de envío estado de cuenta</t>
  </si>
  <si>
    <t xml:space="preserve">  Monto de envío de estado de cuenta</t>
  </si>
  <si>
    <t xml:space="preserve">  Cuota doble Mes 1</t>
  </si>
  <si>
    <t xml:space="preserve">  Cuota doble Mes 2</t>
  </si>
  <si>
    <t>Cuota Total Mensual</t>
  </si>
  <si>
    <t>TCEA (base de 360 días)</t>
  </si>
  <si>
    <t>Amortización</t>
  </si>
  <si>
    <t>Interés</t>
  </si>
  <si>
    <t>Cuota de Gracia</t>
  </si>
  <si>
    <t>Com. Envío Inf. Perio.</t>
  </si>
  <si>
    <t>Seguro Desgravamen</t>
  </si>
  <si>
    <t>Seguro Todo Riesgo</t>
  </si>
  <si>
    <t>Total de Cuotas</t>
  </si>
  <si>
    <r>
      <t xml:space="preserve">NOTA: Para hacer uso del simulador, debe tener habilitado la opción de macros 
</t>
    </r>
    <r>
      <rPr>
        <i/>
        <sz val="8"/>
        <rFont val="Calibri"/>
        <family val="2"/>
        <scheme val="minor"/>
      </rPr>
      <t>- La simulación obtenida no representa la aprobación del crédito, la cual esta sujeta a evaluación crediticia del Banco.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Las cuotas son referenciales, sujetas a calificación y a la fecha de desembolso del crédito. No incluye ITF.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La TEA aplicada a esta simulación es fija.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El seguro desgravamen es obligatorio y se calcula sobre el saldo insoluto de la deuda. El costo del seguro es el cobrado por la aseguradora.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El cliente podrá adquirir el seguro de desgravamen en nuestras oficinas o de forma particular. En este último caso, deberá endosarlo a favor del Banco, y el seguro deberá tener las mismas coberturas que el /los comercializado(s) por el Banco y cubrir el 100% el importe de capital adeudado.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En relación al Seguro de desgravamen con devolución, aplica solo para créditos financiados desde 25 meses a más. Devolución del 25% de las primas pagadas al término del cronograma inicial.                                                                                                                                                                   - La cuata de gracia es el periodo de gracia que transcurre entre la fecha de desembolso del crédito y el día en que se inicia el devengo de la cuota a pagar, lo cual ocurre un mes antes del primer vencimiento de pago. - Esta información se proporciona de acuerdo con el Reglamento de Gestión de Conducta de Mercado del Sistema Financiero
(*) Téngase en cuenta que en caso de tratarse de un Crédito Hipotecario de bien futuro, se empezará a cobrar el Seguro Todo Riesgo a razón de un 0.0259% mensual del valor comercial del inmueble según tasación, a partir de la fecha de entrega del mismo consignada en la minuta compraventa.</t>
    </r>
  </si>
  <si>
    <t>NOTA: Todo crédito se encuentra sujeto a evaluación crediticia del Banco, quien determina el monto y plazo a otorgar. Este documento ha sido emitido en base a la información proporcionada por el cliente y tiene carácter referencial</t>
  </si>
  <si>
    <t>Cuota</t>
  </si>
  <si>
    <t xml:space="preserve">    TOTALES A PAGAR</t>
  </si>
  <si>
    <t>Nº</t>
  </si>
  <si>
    <t>Fecha de Pago</t>
  </si>
  <si>
    <t>Saldo Capital</t>
  </si>
  <si>
    <t>SIMULADOR DE CUOTAS - CRÉDITO HIPOTECARIO</t>
  </si>
  <si>
    <t>Importe Solicitado</t>
  </si>
  <si>
    <t>Fecha Desembolso</t>
  </si>
  <si>
    <t>Saldo de Capital</t>
  </si>
  <si>
    <t>Fecha Final de Gracia</t>
  </si>
  <si>
    <t>Saldo de Interes</t>
  </si>
  <si>
    <t>Fecha de la 1° cuota</t>
  </si>
  <si>
    <t>Tasa Anual (TEA)</t>
  </si>
  <si>
    <t>Fecha final de vencimiento</t>
  </si>
  <si>
    <t>Tasa de Seguro de Desgravámen</t>
  </si>
  <si>
    <t>Base</t>
  </si>
  <si>
    <t>Tasa Anual (TEA) - Ajustada</t>
  </si>
  <si>
    <t>Frecuencia pago en días</t>
  </si>
  <si>
    <t>Comision por Env. Inf</t>
  </si>
  <si>
    <t>Tasa Equivalente - Ajustada</t>
  </si>
  <si>
    <t>tea conv. A tem luego nominal anual</t>
  </si>
  <si>
    <t>Valor Asegurable</t>
  </si>
  <si>
    <t>Días entre cuotas</t>
  </si>
  <si>
    <t>dias promedio entre cuotas</t>
  </si>
  <si>
    <t>Tasa de Seguro Todo Riesgo</t>
  </si>
  <si>
    <t>Factor Aplicado - Ajustada</t>
  </si>
  <si>
    <t>tem convertida de manera nominal a los dias entre cuotas</t>
  </si>
  <si>
    <t>Plazo y  Nro. Cuotas</t>
  </si>
  <si>
    <t>Factor Aplicado para la cuota - Ajustada</t>
  </si>
  <si>
    <t>Factor de cuota (ok)</t>
  </si>
  <si>
    <t>Días de Gracia</t>
  </si>
  <si>
    <t>Interes de Gracia  (Se considera la TEA Normal)</t>
  </si>
  <si>
    <t>Ok</t>
  </si>
  <si>
    <t>Mes de No Pago 1</t>
  </si>
  <si>
    <t>Saldo Interes +/- Interes Gracia</t>
  </si>
  <si>
    <t>Mes de No Pago 2</t>
  </si>
  <si>
    <t>Seg Desg de Gracia</t>
  </si>
  <si>
    <t>Mes Cuota Doble 1</t>
  </si>
  <si>
    <t>TCEA</t>
  </si>
  <si>
    <t>Mes Cuota Doble 2</t>
  </si>
  <si>
    <t xml:space="preserve"> </t>
  </si>
  <si>
    <t>Suavización</t>
  </si>
  <si>
    <t>Validador Cuota Doble</t>
  </si>
  <si>
    <t>Ultimo saldo de Principal</t>
  </si>
  <si>
    <t>Cuota Simple</t>
  </si>
  <si>
    <t>Valor de cuota por dias de gracia</t>
  </si>
  <si>
    <t>Numero de Dias (Calculo Factor Ajuste)</t>
  </si>
  <si>
    <t>Cuota Doble</t>
  </si>
  <si>
    <t>Valor de cuota por capital</t>
  </si>
  <si>
    <t>Valor de Cuota Nivelada</t>
  </si>
  <si>
    <t>Factor</t>
  </si>
  <si>
    <t>Valor de Seg Desg por dia de gracia</t>
  </si>
  <si>
    <t>Seguro de Desgravamen (FPF)</t>
  </si>
  <si>
    <t>Factor Ajuste</t>
  </si>
  <si>
    <t>Se copia LO DEL COSTADO  a partir de la primera corrida</t>
  </si>
  <si>
    <t>Calce de Capital</t>
  </si>
  <si>
    <t>Comision por Env.Inf</t>
  </si>
  <si>
    <t>Exceso de Int + Gracia</t>
  </si>
  <si>
    <t>Suma Capital (K)</t>
  </si>
  <si>
    <t>Factor Ajuste 2</t>
  </si>
  <si>
    <t>Validador</t>
  </si>
  <si>
    <t>&lt;- El valor tiene que ser cercano a cero.</t>
  </si>
  <si>
    <t>Digite Factor de Ajuste Anterior  mas El Actual</t>
  </si>
  <si>
    <t>Se actualiza en cada simulación (Validar que la celda W28 sea cercano a cero)</t>
  </si>
  <si>
    <t>.</t>
  </si>
  <si>
    <t>TIR</t>
  </si>
  <si>
    <t>Minicronograma de Gracia</t>
  </si>
  <si>
    <t>Fecha Vcto.</t>
  </si>
  <si>
    <t>Marca</t>
  </si>
  <si>
    <t>Nro. Cuota (De acuerdo a Plazo)</t>
  </si>
  <si>
    <t>Nro. Cuota</t>
  </si>
  <si>
    <t>Periodo Base</t>
  </si>
  <si>
    <t>Tasa</t>
  </si>
  <si>
    <t>Nro. Dias</t>
  </si>
  <si>
    <t>Principal*</t>
  </si>
  <si>
    <t>Capital</t>
  </si>
  <si>
    <t>Interes</t>
  </si>
  <si>
    <t>Interes de Gracia</t>
  </si>
  <si>
    <t>Interes Total</t>
  </si>
  <si>
    <t>Valor Cuota (variable)</t>
  </si>
  <si>
    <t>Tasa de Seguro de Desgravamen*</t>
  </si>
  <si>
    <t>Importe de Gracia Desgravamen</t>
  </si>
  <si>
    <t>Importe Desgravamen por No Pago</t>
  </si>
  <si>
    <t>Seg. Desgravamen Total</t>
  </si>
  <si>
    <t>Importe de Gracias Todo Riesgo</t>
  </si>
  <si>
    <t>Seguro Todo Riesgo Total</t>
  </si>
  <si>
    <t>Saldo Principal</t>
  </si>
  <si>
    <t xml:space="preserve">Exceso </t>
  </si>
  <si>
    <t>Nuevo Interes I</t>
  </si>
  <si>
    <t>Nuevo Desgravamen  I (no se utiliza)</t>
  </si>
  <si>
    <t>Nuevo Interes (SF2INT)
replica columna K</t>
  </si>
  <si>
    <t>Nuevo Desgravamen (SF2GRV)
replica columna Q</t>
  </si>
  <si>
    <t>Desgravamen Gracia
replica columna R</t>
  </si>
  <si>
    <t>Desgravamen No Pago S</t>
  </si>
  <si>
    <t>Total Cuota (SF2PAG)
igual a columna X</t>
  </si>
  <si>
    <t>VALIDADORES</t>
  </si>
  <si>
    <t>Dias Transcurridos Acumulados</t>
  </si>
  <si>
    <t>Factor Simple Actualizacion</t>
  </si>
  <si>
    <t>Principal</t>
  </si>
  <si>
    <t>Cuota Gracia</t>
  </si>
  <si>
    <t>Saldo Deuda</t>
  </si>
  <si>
    <t>Totales</t>
  </si>
  <si>
    <t>Factores utilizados en Meses de No Pago para cálculo del valor cuota</t>
  </si>
  <si>
    <t>N° de Cuota</t>
  </si>
  <si>
    <t>Equivalente</t>
  </si>
  <si>
    <t>Fecha</t>
  </si>
  <si>
    <t>Mes</t>
  </si>
  <si>
    <t>Marca Cuota No Pago</t>
  </si>
  <si>
    <t>Factor (10)</t>
  </si>
  <si>
    <t>Acumulado</t>
  </si>
  <si>
    <t>Código</t>
  </si>
  <si>
    <t>Descripción</t>
  </si>
  <si>
    <t>Moneda</t>
  </si>
  <si>
    <t>Tasa de Desgravamen sin retorno</t>
  </si>
  <si>
    <t>Tasa de Desgravamen con retorno</t>
  </si>
  <si>
    <t>TEA</t>
  </si>
  <si>
    <t>Plazo</t>
  </si>
  <si>
    <t>Envío información</t>
  </si>
  <si>
    <t>Cuota Inicial</t>
  </si>
  <si>
    <t>Valor Vivienda</t>
  </si>
  <si>
    <t>Máx. periodo gracia</t>
  </si>
  <si>
    <t>Default</t>
  </si>
  <si>
    <t>Mín.</t>
  </si>
  <si>
    <t>Máx.</t>
  </si>
  <si>
    <t>Min.</t>
  </si>
  <si>
    <t>CHFE</t>
  </si>
  <si>
    <t>HIPOTECARIO INDIVIDUAL</t>
  </si>
  <si>
    <t>PEN</t>
  </si>
  <si>
    <t>N/A</t>
  </si>
  <si>
    <t>CHFF</t>
  </si>
  <si>
    <t>HIPOTECARIO SOLIDARIO</t>
  </si>
  <si>
    <t>CHFI</t>
  </si>
  <si>
    <t>USD</t>
  </si>
  <si>
    <t>CHFM</t>
  </si>
  <si>
    <t>CHFT</t>
  </si>
  <si>
    <t>TECHO PROPIO INDIVIDUAL</t>
  </si>
  <si>
    <t>CHFU</t>
  </si>
  <si>
    <t>TECHO PROPIO SOLIDARIO</t>
  </si>
  <si>
    <t>HEFV</t>
  </si>
  <si>
    <t>NUEVO CREDITO MI VIVIENDA INDIVIDUAL</t>
  </si>
  <si>
    <t>HEFW</t>
  </si>
  <si>
    <t>NUEVO CREDITO MI VIVIENDA SOLIDARIO</t>
  </si>
  <si>
    <t>UIT</t>
  </si>
  <si>
    <t>Techo Propio</t>
  </si>
  <si>
    <t>Bono</t>
  </si>
  <si>
    <t>Importe BFH</t>
  </si>
  <si>
    <t>Bono Familiar Habitacional</t>
  </si>
  <si>
    <t>Bono Personal de las FF.AA y PNP</t>
  </si>
  <si>
    <t>Bono Victima del Terrorismo</t>
  </si>
  <si>
    <t>BONO AL BUEN PAGADOR (BBP) - MI VIVIENDA MAS</t>
  </si>
  <si>
    <t>Grado</t>
  </si>
  <si>
    <t>Importe BBP</t>
  </si>
  <si>
    <t>GRADO 0</t>
  </si>
  <si>
    <t>GRADO 1</t>
  </si>
  <si>
    <t>GRADO 2</t>
  </si>
  <si>
    <t>GRADO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</si>
</sst>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0.0000"/>
    <numFmt numFmtId="166" formatCode="0.00000"/>
    <numFmt numFmtId="167" formatCode="0.000000"/>
    <numFmt numFmtId="168" formatCode="0.0000%"/>
    <numFmt numFmtId="169" formatCode="0.000000000"/>
    <numFmt numFmtId="170" formatCode="0.00000000000000"/>
    <numFmt numFmtId="171" formatCode="&quot;S/.&quot;\ #,##0.00000;[Red]&quot;S/.&quot;\ \-#,##0.00000"/>
    <numFmt numFmtId="172" formatCode="_ * #,##0_ ;_ * \-#,##0_ ;_ * &quot;-&quot;??_ ;_ @_ "/>
    <numFmt numFmtId="173" formatCode="_ * #,##0.0_ ;_ * \-#,##0.0_ ;_ * &quot;-&quot;??_ ;_ @_ "/>
    <numFmt numFmtId="174" formatCode="0.000%"/>
    <numFmt numFmtId="175" formatCode="#,##0.0000"/>
    <numFmt numFmtId="176" formatCode="0.0%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Calibri"/>
      <family val="2"/>
      <scheme val="minor"/>
    </font>
    <font>
      <b/>
      <sz val="10"/>
      <color indexed="13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00FF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939E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/>
      <diagonal/>
    </border>
    <border>
      <left/>
      <right/>
      <top style="dotted">
        <color rgb="FF002060"/>
      </top>
      <bottom/>
      <diagonal/>
    </border>
    <border>
      <left style="dotted">
        <color rgb="FF002060"/>
      </left>
      <right/>
      <top/>
      <bottom/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/>
      <right/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 style="thin">
        <color theme="0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969696"/>
      </left>
      <right/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 style="thin">
        <color rgb="FF969696"/>
      </right>
      <top style="thin">
        <color rgb="FF969696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auto="1"/>
      </right>
      <top style="thin">
        <color theme="0"/>
      </top>
      <bottom style="thin">
        <color indexed="64"/>
      </bottom>
      <diagonal/>
    </border>
    <border>
      <left/>
      <right/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/>
      <top style="thin">
        <color indexed="55"/>
      </top>
      <bottom style="thin">
        <color rgb="FF969696"/>
      </bottom>
      <diagonal/>
    </border>
    <border>
      <left/>
      <right/>
      <top style="thin">
        <color indexed="55"/>
      </top>
      <bottom style="thin">
        <color rgb="FF969696"/>
      </bottom>
      <diagonal/>
    </border>
    <border>
      <left/>
      <right style="thin">
        <color rgb="FF969696"/>
      </right>
      <top style="thin">
        <color indexed="55"/>
      </top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2" fillId="0" borderId="0"/>
    <xf numFmtId="0" fontId="1" fillId="0" borderId="0"/>
  </cellStyleXfs>
  <cellXfs count="357">
    <xf numFmtId="0" fontId="0" fillId="0" borderId="0" xfId="0"/>
    <xf numFmtId="0" fontId="0" fillId="2" borderId="0" xfId="0" applyFill="1"/>
    <xf numFmtId="0" fontId="0" fillId="0" borderId="2" xfId="0" applyBorder="1"/>
    <xf numFmtId="169" fontId="0" fillId="0" borderId="2" xfId="0" applyNumberForma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2" fontId="12" fillId="0" borderId="0" xfId="0" applyNumberFormat="1" applyFont="1"/>
    <xf numFmtId="14" fontId="14" fillId="0" borderId="0" xfId="0" applyNumberFormat="1" applyFont="1" applyProtection="1">
      <protection locked="0"/>
    </xf>
    <xf numFmtId="14" fontId="12" fillId="0" borderId="0" xfId="0" applyNumberFormat="1" applyFont="1"/>
    <xf numFmtId="0" fontId="11" fillId="0" borderId="0" xfId="0" quotePrefix="1" applyFont="1"/>
    <xf numFmtId="165" fontId="12" fillId="0" borderId="0" xfId="0" applyNumberFormat="1" applyFont="1"/>
    <xf numFmtId="166" fontId="12" fillId="0" borderId="0" xfId="0" applyNumberFormat="1" applyFont="1"/>
    <xf numFmtId="171" fontId="12" fillId="0" borderId="0" xfId="0" applyNumberFormat="1" applyFont="1"/>
    <xf numFmtId="0" fontId="15" fillId="0" borderId="0" xfId="0" applyFont="1"/>
    <xf numFmtId="2" fontId="11" fillId="0" borderId="0" xfId="0" applyNumberFormat="1" applyFont="1"/>
    <xf numFmtId="10" fontId="12" fillId="0" borderId="0" xfId="1" applyNumberFormat="1" applyFont="1" applyBorder="1"/>
    <xf numFmtId="0" fontId="16" fillId="0" borderId="0" xfId="0" applyFont="1"/>
    <xf numFmtId="0" fontId="9" fillId="2" borderId="0" xfId="0" applyFont="1" applyFill="1"/>
    <xf numFmtId="0" fontId="12" fillId="2" borderId="0" xfId="0" applyFont="1" applyFill="1"/>
    <xf numFmtId="1" fontId="12" fillId="0" borderId="0" xfId="0" applyNumberFormat="1" applyFont="1"/>
    <xf numFmtId="2" fontId="12" fillId="0" borderId="0" xfId="0" quotePrefix="1" applyNumberFormat="1" applyFont="1"/>
    <xf numFmtId="170" fontId="11" fillId="0" borderId="0" xfId="0" applyNumberFormat="1" applyFont="1"/>
    <xf numFmtId="165" fontId="9" fillId="0" borderId="0" xfId="0" applyNumberFormat="1" applyFont="1"/>
    <xf numFmtId="2" fontId="9" fillId="0" borderId="0" xfId="0" applyNumberFormat="1" applyFont="1"/>
    <xf numFmtId="22" fontId="10" fillId="0" borderId="0" xfId="0" applyNumberFormat="1" applyFont="1" applyAlignment="1">
      <alignment horizontal="center"/>
    </xf>
    <xf numFmtId="22" fontId="10" fillId="0" borderId="0" xfId="0" applyNumberFormat="1" applyFont="1"/>
    <xf numFmtId="172" fontId="11" fillId="0" borderId="0" xfId="2" applyNumberFormat="1" applyFont="1"/>
    <xf numFmtId="4" fontId="11" fillId="0" borderId="0" xfId="0" applyNumberFormat="1" applyFont="1"/>
    <xf numFmtId="172" fontId="9" fillId="0" borderId="0" xfId="2" applyNumberFormat="1" applyFont="1" applyFill="1" applyBorder="1"/>
    <xf numFmtId="4" fontId="9" fillId="0" borderId="0" xfId="0" applyNumberFormat="1" applyFont="1"/>
    <xf numFmtId="10" fontId="11" fillId="0" borderId="0" xfId="1" applyNumberFormat="1" applyFont="1"/>
    <xf numFmtId="172" fontId="12" fillId="0" borderId="0" xfId="2" applyNumberFormat="1" applyFont="1" applyFill="1" applyBorder="1"/>
    <xf numFmtId="0" fontId="21" fillId="0" borderId="0" xfId="0" applyFont="1"/>
    <xf numFmtId="0" fontId="23" fillId="0" borderId="0" xfId="0" applyFont="1"/>
    <xf numFmtId="172" fontId="23" fillId="0" borderId="0" xfId="2" applyNumberFormat="1" applyFont="1"/>
    <xf numFmtId="0" fontId="6" fillId="0" borderId="1" xfId="4" applyFont="1" applyBorder="1" applyAlignment="1">
      <alignment horizontal="center"/>
    </xf>
    <xf numFmtId="22" fontId="10" fillId="0" borderId="0" xfId="4" applyNumberFormat="1" applyFont="1" applyAlignment="1">
      <alignment horizontal="center"/>
    </xf>
    <xf numFmtId="0" fontId="9" fillId="0" borderId="0" xfId="4" applyFont="1"/>
    <xf numFmtId="0" fontId="11" fillId="0" borderId="0" xfId="4" applyFont="1"/>
    <xf numFmtId="14" fontId="12" fillId="0" borderId="0" xfId="4" applyNumberFormat="1" applyFont="1"/>
    <xf numFmtId="0" fontId="12" fillId="0" borderId="0" xfId="4" applyFont="1"/>
    <xf numFmtId="165" fontId="12" fillId="0" borderId="0" xfId="4" applyNumberFormat="1" applyFont="1"/>
    <xf numFmtId="166" fontId="12" fillId="0" borderId="0" xfId="4" applyNumberFormat="1" applyFont="1"/>
    <xf numFmtId="171" fontId="12" fillId="0" borderId="0" xfId="4" applyNumberFormat="1" applyFont="1"/>
    <xf numFmtId="0" fontId="13" fillId="0" borderId="0" xfId="4" applyFont="1"/>
    <xf numFmtId="0" fontId="15" fillId="0" borderId="0" xfId="4" applyFont="1"/>
    <xf numFmtId="14" fontId="12" fillId="0" borderId="0" xfId="4" applyNumberFormat="1" applyFont="1" applyProtection="1">
      <protection locked="0"/>
    </xf>
    <xf numFmtId="164" fontId="11" fillId="0" borderId="0" xfId="2" applyFont="1"/>
    <xf numFmtId="164" fontId="11" fillId="0" borderId="0" xfId="2" applyFont="1" applyFill="1" applyBorder="1"/>
    <xf numFmtId="0" fontId="25" fillId="0" borderId="0" xfId="4" applyFont="1" applyAlignment="1">
      <alignment horizontal="center"/>
    </xf>
    <xf numFmtId="0" fontId="26" fillId="0" borderId="0" xfId="4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4" applyFont="1" applyAlignment="1">
      <alignment horizontal="center" wrapText="1"/>
    </xf>
    <xf numFmtId="164" fontId="29" fillId="10" borderId="0" xfId="2" applyFont="1" applyFill="1" applyAlignment="1">
      <alignment horizontal="center"/>
    </xf>
    <xf numFmtId="164" fontId="25" fillId="10" borderId="0" xfId="2" applyFont="1" applyFill="1" applyAlignment="1">
      <alignment horizontal="center"/>
    </xf>
    <xf numFmtId="164" fontId="26" fillId="10" borderId="0" xfId="2" applyFont="1" applyFill="1" applyAlignment="1">
      <alignment horizontal="center"/>
    </xf>
    <xf numFmtId="164" fontId="26" fillId="10" borderId="0" xfId="2" applyFont="1" applyFill="1" applyBorder="1" applyAlignment="1">
      <alignment horizontal="center"/>
    </xf>
    <xf numFmtId="164" fontId="30" fillId="10" borderId="0" xfId="2" applyFont="1" applyFill="1" applyBorder="1" applyAlignment="1">
      <alignment horizontal="center"/>
    </xf>
    <xf numFmtId="164" fontId="29" fillId="10" borderId="0" xfId="2" applyFont="1" applyFill="1" applyBorder="1" applyAlignment="1">
      <alignment horizontal="center" vertical="center" wrapText="1"/>
    </xf>
    <xf numFmtId="164" fontId="25" fillId="0" borderId="0" xfId="2" applyFont="1" applyFill="1" applyBorder="1" applyAlignment="1">
      <alignment horizontal="center"/>
    </xf>
    <xf numFmtId="0" fontId="12" fillId="16" borderId="0" xfId="4" applyFont="1" applyFill="1"/>
    <xf numFmtId="0" fontId="13" fillId="16" borderId="0" xfId="4" applyFont="1" applyFill="1"/>
    <xf numFmtId="2" fontId="12" fillId="16" borderId="0" xfId="4" applyNumberFormat="1" applyFont="1" applyFill="1"/>
    <xf numFmtId="0" fontId="12" fillId="16" borderId="5" xfId="4" applyFont="1" applyFill="1" applyBorder="1"/>
    <xf numFmtId="0" fontId="12" fillId="16" borderId="6" xfId="4" applyFont="1" applyFill="1" applyBorder="1"/>
    <xf numFmtId="0" fontId="13" fillId="16" borderId="6" xfId="4" applyFont="1" applyFill="1" applyBorder="1"/>
    <xf numFmtId="0" fontId="12" fillId="16" borderId="7" xfId="4" applyFont="1" applyFill="1" applyBorder="1"/>
    <xf numFmtId="0" fontId="4" fillId="16" borderId="0" xfId="4" applyFill="1"/>
    <xf numFmtId="0" fontId="11" fillId="16" borderId="0" xfId="4" applyFont="1" applyFill="1"/>
    <xf numFmtId="2" fontId="12" fillId="16" borderId="7" xfId="4" applyNumberFormat="1" applyFont="1" applyFill="1" applyBorder="1"/>
    <xf numFmtId="0" fontId="12" fillId="16" borderId="8" xfId="4" applyFont="1" applyFill="1" applyBorder="1"/>
    <xf numFmtId="0" fontId="12" fillId="16" borderId="9" xfId="4" applyFont="1" applyFill="1" applyBorder="1"/>
    <xf numFmtId="0" fontId="4" fillId="16" borderId="9" xfId="4" applyFill="1" applyBorder="1"/>
    <xf numFmtId="0" fontId="13" fillId="16" borderId="9" xfId="4" applyFont="1" applyFill="1" applyBorder="1"/>
    <xf numFmtId="4" fontId="12" fillId="16" borderId="10" xfId="4" applyNumberFormat="1" applyFont="1" applyFill="1" applyBorder="1"/>
    <xf numFmtId="4" fontId="12" fillId="16" borderId="11" xfId="4" applyNumberFormat="1" applyFont="1" applyFill="1" applyBorder="1"/>
    <xf numFmtId="2" fontId="12" fillId="16" borderId="11" xfId="1" applyNumberFormat="1" applyFont="1" applyFill="1" applyBorder="1"/>
    <xf numFmtId="3" fontId="12" fillId="16" borderId="11" xfId="4" applyNumberFormat="1" applyFont="1" applyFill="1" applyBorder="1"/>
    <xf numFmtId="3" fontId="12" fillId="16" borderId="12" xfId="4" applyNumberFormat="1" applyFont="1" applyFill="1" applyBorder="1"/>
    <xf numFmtId="3" fontId="12" fillId="16" borderId="4" xfId="4" applyNumberFormat="1" applyFont="1" applyFill="1" applyBorder="1"/>
    <xf numFmtId="2" fontId="12" fillId="16" borderId="5" xfId="4" applyNumberFormat="1" applyFont="1" applyFill="1" applyBorder="1"/>
    <xf numFmtId="2" fontId="12" fillId="16" borderId="6" xfId="4" applyNumberFormat="1" applyFont="1" applyFill="1" applyBorder="1"/>
    <xf numFmtId="0" fontId="9" fillId="16" borderId="6" xfId="4" applyFont="1" applyFill="1" applyBorder="1"/>
    <xf numFmtId="0" fontId="9" fillId="16" borderId="0" xfId="4" applyFont="1" applyFill="1"/>
    <xf numFmtId="0" fontId="11" fillId="16" borderId="9" xfId="4" applyFont="1" applyFill="1" applyBorder="1"/>
    <xf numFmtId="14" fontId="12" fillId="16" borderId="10" xfId="4" applyNumberFormat="1" applyFont="1" applyFill="1" applyBorder="1" applyProtection="1">
      <protection locked="0"/>
    </xf>
    <xf numFmtId="14" fontId="12" fillId="16" borderId="11" xfId="4" applyNumberFormat="1" applyFont="1" applyFill="1" applyBorder="1" applyProtection="1">
      <protection locked="0"/>
    </xf>
    <xf numFmtId="14" fontId="12" fillId="16" borderId="11" xfId="4" applyNumberFormat="1" applyFont="1" applyFill="1" applyBorder="1"/>
    <xf numFmtId="0" fontId="12" fillId="16" borderId="11" xfId="4" applyFont="1" applyFill="1" applyBorder="1"/>
    <xf numFmtId="167" fontId="12" fillId="16" borderId="11" xfId="4" applyNumberFormat="1" applyFont="1" applyFill="1" applyBorder="1"/>
    <xf numFmtId="165" fontId="12" fillId="16" borderId="11" xfId="4" applyNumberFormat="1" applyFont="1" applyFill="1" applyBorder="1"/>
    <xf numFmtId="166" fontId="12" fillId="16" borderId="11" xfId="4" applyNumberFormat="1" applyFont="1" applyFill="1" applyBorder="1"/>
    <xf numFmtId="2" fontId="12" fillId="16" borderId="11" xfId="4" applyNumberFormat="1" applyFont="1" applyFill="1" applyBorder="1"/>
    <xf numFmtId="174" fontId="12" fillId="16" borderId="12" xfId="1" applyNumberFormat="1" applyFont="1" applyFill="1" applyBorder="1" applyProtection="1"/>
    <xf numFmtId="0" fontId="9" fillId="16" borderId="9" xfId="4" applyFont="1" applyFill="1" applyBorder="1"/>
    <xf numFmtId="0" fontId="12" fillId="16" borderId="12" xfId="4" applyFont="1" applyFill="1" applyBorder="1"/>
    <xf numFmtId="2" fontId="14" fillId="2" borderId="0" xfId="0" applyNumberFormat="1" applyFont="1" applyFill="1" applyProtection="1">
      <protection locked="0"/>
    </xf>
    <xf numFmtId="2" fontId="9" fillId="2" borderId="0" xfId="0" applyNumberFormat="1" applyFont="1" applyFill="1"/>
    <xf numFmtId="2" fontId="12" fillId="2" borderId="0" xfId="0" applyNumberFormat="1" applyFont="1" applyFill="1"/>
    <xf numFmtId="0" fontId="11" fillId="16" borderId="0" xfId="0" applyFont="1" applyFill="1"/>
    <xf numFmtId="0" fontId="11" fillId="16" borderId="6" xfId="0" applyFont="1" applyFill="1" applyBorder="1"/>
    <xf numFmtId="2" fontId="12" fillId="16" borderId="10" xfId="4" applyNumberFormat="1" applyFont="1" applyFill="1" applyBorder="1"/>
    <xf numFmtId="0" fontId="12" fillId="16" borderId="8" xfId="4" applyFont="1" applyFill="1" applyBorder="1" applyAlignment="1">
      <alignment vertical="center"/>
    </xf>
    <xf numFmtId="0" fontId="11" fillId="16" borderId="9" xfId="0" applyFont="1" applyFill="1" applyBorder="1" applyAlignment="1">
      <alignment vertical="center"/>
    </xf>
    <xf numFmtId="0" fontId="9" fillId="16" borderId="9" xfId="4" applyFont="1" applyFill="1" applyBorder="1" applyAlignment="1">
      <alignment vertical="center"/>
    </xf>
    <xf numFmtId="2" fontId="12" fillId="16" borderId="12" xfId="4" applyNumberFormat="1" applyFont="1" applyFill="1" applyBorder="1" applyAlignment="1">
      <alignment vertical="center"/>
    </xf>
    <xf numFmtId="0" fontId="24" fillId="0" borderId="0" xfId="0" applyFont="1"/>
    <xf numFmtId="0" fontId="12" fillId="16" borderId="13" xfId="0" applyFont="1" applyFill="1" applyBorder="1"/>
    <xf numFmtId="0" fontId="12" fillId="16" borderId="14" xfId="0" applyFont="1" applyFill="1" applyBorder="1"/>
    <xf numFmtId="0" fontId="16" fillId="0" borderId="0" xfId="0" applyFont="1" applyAlignment="1">
      <alignment horizontal="left"/>
    </xf>
    <xf numFmtId="0" fontId="12" fillId="16" borderId="5" xfId="0" applyFont="1" applyFill="1" applyBorder="1"/>
    <xf numFmtId="0" fontId="9" fillId="16" borderId="6" xfId="0" applyFont="1" applyFill="1" applyBorder="1"/>
    <xf numFmtId="0" fontId="12" fillId="16" borderId="7" xfId="0" applyFont="1" applyFill="1" applyBorder="1"/>
    <xf numFmtId="0" fontId="9" fillId="16" borderId="0" xfId="0" applyFont="1" applyFill="1"/>
    <xf numFmtId="0" fontId="12" fillId="16" borderId="8" xfId="0" applyFont="1" applyFill="1" applyBorder="1"/>
    <xf numFmtId="0" fontId="9" fillId="16" borderId="9" xfId="0" applyFont="1" applyFill="1" applyBorder="1"/>
    <xf numFmtId="0" fontId="12" fillId="16" borderId="5" xfId="0" applyFont="1" applyFill="1" applyBorder="1" applyAlignment="1">
      <alignment vertical="center"/>
    </xf>
    <xf numFmtId="0" fontId="9" fillId="16" borderId="6" xfId="0" applyFont="1" applyFill="1" applyBorder="1" applyAlignment="1">
      <alignment vertical="center"/>
    </xf>
    <xf numFmtId="0" fontId="12" fillId="16" borderId="8" xfId="0" applyFont="1" applyFill="1" applyBorder="1" applyAlignment="1">
      <alignment vertical="center"/>
    </xf>
    <xf numFmtId="0" fontId="9" fillId="16" borderId="9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174" fontId="12" fillId="16" borderId="11" xfId="1" applyNumberFormat="1" applyFont="1" applyFill="1" applyBorder="1"/>
    <xf numFmtId="2" fontId="20" fillId="0" borderId="0" xfId="4" applyNumberFormat="1" applyFont="1"/>
    <xf numFmtId="172" fontId="11" fillId="0" borderId="0" xfId="0" applyNumberFormat="1" applyFont="1"/>
    <xf numFmtId="43" fontId="12" fillId="2" borderId="0" xfId="0" applyNumberFormat="1" applyFont="1" applyFill="1"/>
    <xf numFmtId="0" fontId="6" fillId="0" borderId="1" xfId="0" applyFont="1" applyBorder="1" applyAlignment="1">
      <alignment horizontal="center"/>
    </xf>
    <xf numFmtId="172" fontId="12" fillId="16" borderId="11" xfId="2" applyNumberFormat="1" applyFont="1" applyFill="1" applyBorder="1"/>
    <xf numFmtId="172" fontId="9" fillId="16" borderId="11" xfId="2" applyNumberFormat="1" applyFont="1" applyFill="1" applyBorder="1"/>
    <xf numFmtId="172" fontId="12" fillId="16" borderId="10" xfId="2" applyNumberFormat="1" applyFont="1" applyFill="1" applyBorder="1" applyAlignment="1">
      <alignment vertical="center"/>
    </xf>
    <xf numFmtId="164" fontId="12" fillId="16" borderId="12" xfId="2" applyFont="1" applyFill="1" applyBorder="1"/>
    <xf numFmtId="4" fontId="33" fillId="0" borderId="0" xfId="0" applyNumberFormat="1" applyFont="1"/>
    <xf numFmtId="0" fontId="34" fillId="0" borderId="0" xfId="0" applyFont="1"/>
    <xf numFmtId="0" fontId="12" fillId="6" borderId="7" xfId="4" applyFont="1" applyFill="1" applyBorder="1"/>
    <xf numFmtId="43" fontId="11" fillId="0" borderId="0" xfId="0" applyNumberFormat="1" applyFont="1"/>
    <xf numFmtId="0" fontId="11" fillId="6" borderId="0" xfId="4" applyFont="1" applyFill="1"/>
    <xf numFmtId="172" fontId="31" fillId="3" borderId="12" xfId="2" applyNumberFormat="1" applyFont="1" applyFill="1" applyBorder="1" applyAlignment="1">
      <alignment vertical="center"/>
    </xf>
    <xf numFmtId="172" fontId="36" fillId="0" borderId="0" xfId="0" applyNumberFormat="1" applyFont="1"/>
    <xf numFmtId="172" fontId="9" fillId="3" borderId="0" xfId="0" applyNumberFormat="1" applyFont="1" applyFill="1"/>
    <xf numFmtId="43" fontId="12" fillId="0" borderId="0" xfId="0" applyNumberFormat="1" applyFont="1"/>
    <xf numFmtId="173" fontId="12" fillId="6" borderId="11" xfId="2" applyNumberFormat="1" applyFont="1" applyFill="1" applyBorder="1"/>
    <xf numFmtId="172" fontId="12" fillId="16" borderId="10" xfId="2" applyNumberFormat="1" applyFont="1" applyFill="1" applyBorder="1"/>
    <xf numFmtId="172" fontId="16" fillId="16" borderId="11" xfId="2" applyNumberFormat="1" applyFont="1" applyFill="1" applyBorder="1"/>
    <xf numFmtId="164" fontId="12" fillId="3" borderId="11" xfId="2" applyFont="1" applyFill="1" applyBorder="1" applyAlignment="1">
      <alignment horizontal="center" vertical="center"/>
    </xf>
    <xf numFmtId="175" fontId="11" fillId="0" borderId="0" xfId="0" applyNumberFormat="1" applyFont="1"/>
    <xf numFmtId="172" fontId="11" fillId="0" borderId="0" xfId="5" applyNumberFormat="1" applyFont="1" applyFill="1"/>
    <xf numFmtId="172" fontId="12" fillId="8" borderId="11" xfId="2" applyNumberFormat="1" applyFont="1" applyFill="1" applyBorder="1"/>
    <xf numFmtId="0" fontId="4" fillId="0" borderId="0" xfId="0" applyFont="1"/>
    <xf numFmtId="0" fontId="38" fillId="0" borderId="0" xfId="0" applyFont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0" fillId="19" borderId="19" xfId="0" applyFill="1" applyBorder="1" applyAlignment="1">
      <alignment horizontal="center" vertical="center"/>
    </xf>
    <xf numFmtId="0" fontId="0" fillId="19" borderId="20" xfId="0" applyFill="1" applyBorder="1" applyAlignment="1">
      <alignment horizontal="left" vertical="center"/>
    </xf>
    <xf numFmtId="0" fontId="0" fillId="19" borderId="15" xfId="0" applyFill="1" applyBorder="1" applyAlignment="1">
      <alignment horizontal="center" vertical="center"/>
    </xf>
    <xf numFmtId="0" fontId="0" fillId="19" borderId="21" xfId="0" applyFill="1" applyBorder="1" applyAlignment="1">
      <alignment horizontal="center" vertical="center"/>
    </xf>
    <xf numFmtId="0" fontId="0" fillId="19" borderId="22" xfId="0" applyFill="1" applyBorder="1" applyAlignment="1">
      <alignment horizontal="left" vertical="center"/>
    </xf>
    <xf numFmtId="0" fontId="0" fillId="19" borderId="23" xfId="0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168" fontId="12" fillId="16" borderId="11" xfId="1" applyNumberFormat="1" applyFont="1" applyFill="1" applyBorder="1"/>
    <xf numFmtId="174" fontId="0" fillId="3" borderId="28" xfId="0" applyNumberFormat="1" applyFill="1" applyBorder="1" applyAlignment="1" applyProtection="1">
      <alignment horizontal="center" vertical="center"/>
      <protection locked="0"/>
    </xf>
    <xf numFmtId="174" fontId="0" fillId="19" borderId="29" xfId="0" applyNumberFormat="1" applyFill="1" applyBorder="1" applyAlignment="1" applyProtection="1">
      <alignment horizontal="center" vertical="center"/>
      <protection locked="0"/>
    </xf>
    <xf numFmtId="174" fontId="0" fillId="3" borderId="29" xfId="0" applyNumberFormat="1" applyFill="1" applyBorder="1" applyAlignment="1" applyProtection="1">
      <alignment horizontal="center" vertical="center"/>
      <protection locked="0"/>
    </xf>
    <xf numFmtId="174" fontId="0" fillId="19" borderId="30" xfId="0" applyNumberFormat="1" applyFill="1" applyBorder="1" applyAlignment="1" applyProtection="1">
      <alignment horizontal="center" vertical="center"/>
      <protection locked="0"/>
    </xf>
    <xf numFmtId="0" fontId="17" fillId="18" borderId="32" xfId="7" applyFont="1" applyFill="1" applyBorder="1" applyAlignment="1">
      <alignment horizontal="center" vertical="center" wrapText="1"/>
    </xf>
    <xf numFmtId="3" fontId="1" fillId="3" borderId="34" xfId="7" applyNumberFormat="1" applyFill="1" applyBorder="1" applyAlignment="1" applyProtection="1">
      <alignment horizontal="center" vertical="center"/>
      <protection locked="0"/>
    </xf>
    <xf numFmtId="2" fontId="1" fillId="3" borderId="34" xfId="7" applyNumberFormat="1" applyFill="1" applyBorder="1" applyAlignment="1" applyProtection="1">
      <alignment horizontal="center" vertical="center"/>
      <protection locked="0"/>
    </xf>
    <xf numFmtId="9" fontId="1" fillId="3" borderId="34" xfId="7" applyNumberFormat="1" applyFill="1" applyBorder="1" applyAlignment="1" applyProtection="1">
      <alignment horizontal="center" vertical="center"/>
      <protection locked="0"/>
    </xf>
    <xf numFmtId="4" fontId="1" fillId="3" borderId="34" xfId="7" applyNumberFormat="1" applyFill="1" applyBorder="1" applyAlignment="1" applyProtection="1">
      <alignment horizontal="center" vertical="center"/>
      <protection locked="0"/>
    </xf>
    <xf numFmtId="3" fontId="1" fillId="3" borderId="35" xfId="7" applyNumberFormat="1" applyFill="1" applyBorder="1" applyAlignment="1" applyProtection="1">
      <alignment horizontal="center" vertical="center"/>
      <protection locked="0"/>
    </xf>
    <xf numFmtId="3" fontId="1" fillId="19" borderId="20" xfId="7" applyNumberFormat="1" applyFill="1" applyBorder="1" applyAlignment="1" applyProtection="1">
      <alignment horizontal="center" vertical="center"/>
      <protection locked="0"/>
    </xf>
    <xf numFmtId="2" fontId="1" fillId="19" borderId="20" xfId="7" applyNumberFormat="1" applyFill="1" applyBorder="1" applyAlignment="1" applyProtection="1">
      <alignment horizontal="center" vertical="center"/>
      <protection locked="0"/>
    </xf>
    <xf numFmtId="9" fontId="1" fillId="19" borderId="20" xfId="7" applyNumberFormat="1" applyFill="1" applyBorder="1" applyAlignment="1" applyProtection="1">
      <alignment horizontal="center" vertical="center"/>
      <protection locked="0"/>
    </xf>
    <xf numFmtId="4" fontId="1" fillId="19" borderId="20" xfId="7" applyNumberFormat="1" applyFill="1" applyBorder="1" applyAlignment="1" applyProtection="1">
      <alignment horizontal="center" vertical="center"/>
      <protection locked="0"/>
    </xf>
    <xf numFmtId="3" fontId="1" fillId="19" borderId="36" xfId="7" applyNumberFormat="1" applyFill="1" applyBorder="1" applyAlignment="1" applyProtection="1">
      <alignment horizontal="center" vertical="center"/>
      <protection locked="0"/>
    </xf>
    <xf numFmtId="3" fontId="1" fillId="3" borderId="20" xfId="7" applyNumberFormat="1" applyFill="1" applyBorder="1" applyAlignment="1" applyProtection="1">
      <alignment horizontal="center" vertical="center"/>
      <protection locked="0"/>
    </xf>
    <xf numFmtId="2" fontId="1" fillId="3" borderId="20" xfId="7" applyNumberFormat="1" applyFill="1" applyBorder="1" applyAlignment="1" applyProtection="1">
      <alignment horizontal="center" vertical="center"/>
      <protection locked="0"/>
    </xf>
    <xf numFmtId="9" fontId="1" fillId="3" borderId="20" xfId="7" applyNumberFormat="1" applyFill="1" applyBorder="1" applyAlignment="1" applyProtection="1">
      <alignment horizontal="center" vertical="center"/>
      <protection locked="0"/>
    </xf>
    <xf numFmtId="4" fontId="1" fillId="3" borderId="20" xfId="7" applyNumberFormat="1" applyFill="1" applyBorder="1" applyAlignment="1" applyProtection="1">
      <alignment horizontal="center" vertical="center"/>
      <protection locked="0"/>
    </xf>
    <xf numFmtId="3" fontId="1" fillId="3" borderId="36" xfId="7" applyNumberFormat="1" applyFill="1" applyBorder="1" applyAlignment="1" applyProtection="1">
      <alignment horizontal="center" vertical="center"/>
      <protection locked="0"/>
    </xf>
    <xf numFmtId="3" fontId="1" fillId="19" borderId="38" xfId="7" applyNumberFormat="1" applyFill="1" applyBorder="1" applyAlignment="1" applyProtection="1">
      <alignment horizontal="center" vertical="center"/>
      <protection locked="0"/>
    </xf>
    <xf numFmtId="3" fontId="1" fillId="19" borderId="22" xfId="7" applyNumberFormat="1" applyFill="1" applyBorder="1" applyAlignment="1" applyProtection="1">
      <alignment horizontal="center" vertical="center"/>
      <protection locked="0"/>
    </xf>
    <xf numFmtId="2" fontId="1" fillId="19" borderId="22" xfId="7" applyNumberFormat="1" applyFill="1" applyBorder="1" applyAlignment="1" applyProtection="1">
      <alignment horizontal="center" vertical="center"/>
      <protection locked="0"/>
    </xf>
    <xf numFmtId="4" fontId="1" fillId="19" borderId="22" xfId="7" applyNumberFormat="1" applyFill="1" applyBorder="1" applyAlignment="1" applyProtection="1">
      <alignment horizontal="center" vertical="center"/>
      <protection locked="0"/>
    </xf>
    <xf numFmtId="3" fontId="1" fillId="19" borderId="39" xfId="7" applyNumberFormat="1" applyFill="1" applyBorder="1" applyAlignment="1" applyProtection="1">
      <alignment horizontal="center" vertical="center"/>
      <protection locked="0"/>
    </xf>
    <xf numFmtId="0" fontId="17" fillId="18" borderId="37" xfId="7" applyFont="1" applyFill="1" applyBorder="1" applyAlignment="1">
      <alignment horizontal="center" vertical="center" wrapText="1"/>
    </xf>
    <xf numFmtId="0" fontId="17" fillId="18" borderId="40" xfId="7" applyFont="1" applyFill="1" applyBorder="1" applyAlignment="1">
      <alignment horizontal="center" vertical="center" wrapText="1"/>
    </xf>
    <xf numFmtId="4" fontId="1" fillId="19" borderId="21" xfId="7" applyNumberFormat="1" applyFill="1" applyBorder="1" applyAlignment="1" applyProtection="1">
      <alignment horizontal="center"/>
      <protection locked="0"/>
    </xf>
    <xf numFmtId="4" fontId="1" fillId="19" borderId="22" xfId="7" applyNumberFormat="1" applyFill="1" applyBorder="1" applyAlignment="1" applyProtection="1">
      <alignment horizontal="center"/>
      <protection locked="0"/>
    </xf>
    <xf numFmtId="4" fontId="1" fillId="19" borderId="41" xfId="7" applyNumberFormat="1" applyFill="1" applyBorder="1" applyAlignment="1" applyProtection="1">
      <alignment horizontal="center"/>
      <protection locked="0"/>
    </xf>
    <xf numFmtId="0" fontId="17" fillId="18" borderId="42" xfId="7" applyFont="1" applyFill="1" applyBorder="1" applyAlignment="1">
      <alignment horizontal="center" vertical="center" wrapText="1"/>
    </xf>
    <xf numFmtId="0" fontId="17" fillId="18" borderId="0" xfId="7" applyFont="1" applyFill="1" applyAlignment="1">
      <alignment horizontal="center" vertical="center" wrapText="1"/>
    </xf>
    <xf numFmtId="0" fontId="40" fillId="22" borderId="0" xfId="0" applyFont="1" applyFill="1" applyAlignment="1">
      <alignment vertical="center"/>
    </xf>
    <xf numFmtId="0" fontId="40" fillId="22" borderId="0" xfId="0" applyFont="1" applyFill="1"/>
    <xf numFmtId="0" fontId="39" fillId="0" borderId="0" xfId="0" applyFont="1" applyAlignment="1">
      <alignment horizontal="left" vertical="center"/>
    </xf>
    <xf numFmtId="0" fontId="43" fillId="0" borderId="0" xfId="0" applyFont="1"/>
    <xf numFmtId="0" fontId="17" fillId="18" borderId="20" xfId="0" applyFont="1" applyFill="1" applyBorder="1" applyAlignment="1">
      <alignment horizontal="center" vertical="center" wrapText="1"/>
    </xf>
    <xf numFmtId="4" fontId="41" fillId="22" borderId="20" xfId="0" applyNumberFormat="1" applyFont="1" applyFill="1" applyBorder="1" applyAlignment="1">
      <alignment horizontal="center" vertical="center"/>
    </xf>
    <xf numFmtId="1" fontId="0" fillId="22" borderId="20" xfId="0" applyNumberFormat="1" applyFill="1" applyBorder="1" applyAlignment="1">
      <alignment horizontal="center" vertical="center"/>
    </xf>
    <xf numFmtId="14" fontId="0" fillId="22" borderId="20" xfId="0" applyNumberFormat="1" applyFill="1" applyBorder="1" applyAlignment="1">
      <alignment horizontal="center" vertical="center"/>
    </xf>
    <xf numFmtId="4" fontId="0" fillId="22" borderId="20" xfId="0" applyNumberFormat="1" applyFill="1" applyBorder="1" applyAlignment="1">
      <alignment horizontal="center" vertical="center"/>
    </xf>
    <xf numFmtId="1" fontId="0" fillId="19" borderId="20" xfId="0" applyNumberFormat="1" applyFill="1" applyBorder="1" applyAlignment="1">
      <alignment horizontal="center" vertical="center"/>
    </xf>
    <xf numFmtId="14" fontId="0" fillId="19" borderId="20" xfId="0" applyNumberFormat="1" applyFill="1" applyBorder="1" applyAlignment="1">
      <alignment horizontal="center" vertical="center"/>
    </xf>
    <xf numFmtId="4" fontId="0" fillId="19" borderId="20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49" xfId="0" applyBorder="1"/>
    <xf numFmtId="169" fontId="0" fillId="0" borderId="49" xfId="0" applyNumberFormat="1" applyBorder="1"/>
    <xf numFmtId="4" fontId="1" fillId="19" borderId="43" xfId="7" applyNumberFormat="1" applyFill="1" applyBorder="1" applyAlignment="1" applyProtection="1">
      <alignment horizontal="center" vertical="center"/>
      <protection locked="0"/>
    </xf>
    <xf numFmtId="4" fontId="1" fillId="3" borderId="43" xfId="7" applyNumberFormat="1" applyFill="1" applyBorder="1" applyAlignment="1" applyProtection="1">
      <alignment horizontal="center" vertical="center"/>
      <protection locked="0"/>
    </xf>
    <xf numFmtId="0" fontId="37" fillId="0" borderId="0" xfId="0" applyFont="1"/>
    <xf numFmtId="0" fontId="0" fillId="0" borderId="50" xfId="0" applyBorder="1"/>
    <xf numFmtId="164" fontId="12" fillId="16" borderId="11" xfId="2" applyFont="1" applyFill="1" applyBorder="1"/>
    <xf numFmtId="164" fontId="12" fillId="16" borderId="10" xfId="2" applyFont="1" applyFill="1" applyBorder="1"/>
    <xf numFmtId="176" fontId="1" fillId="3" borderId="20" xfId="7" applyNumberFormat="1" applyFill="1" applyBorder="1" applyAlignment="1" applyProtection="1">
      <alignment horizontal="center" vertical="center"/>
      <protection locked="0"/>
    </xf>
    <xf numFmtId="176" fontId="1" fillId="19" borderId="22" xfId="7" applyNumberFormat="1" applyFill="1" applyBorder="1" applyAlignment="1" applyProtection="1">
      <alignment horizontal="center" vertical="center"/>
      <protection locked="0"/>
    </xf>
    <xf numFmtId="0" fontId="17" fillId="18" borderId="66" xfId="7" applyFont="1" applyFill="1" applyBorder="1" applyAlignment="1">
      <alignment horizontal="center" vertical="center" wrapText="1"/>
    </xf>
    <xf numFmtId="0" fontId="17" fillId="18" borderId="67" xfId="7" applyFont="1" applyFill="1" applyBorder="1" applyAlignment="1">
      <alignment horizontal="center" vertical="center" wrapText="1"/>
    </xf>
    <xf numFmtId="0" fontId="11" fillId="7" borderId="68" xfId="4" applyFont="1" applyFill="1" applyBorder="1"/>
    <xf numFmtId="10" fontId="11" fillId="7" borderId="68" xfId="1" applyNumberFormat="1" applyFont="1" applyFill="1" applyBorder="1"/>
    <xf numFmtId="0" fontId="12" fillId="11" borderId="68" xfId="4" applyFont="1" applyFill="1" applyBorder="1" applyAlignment="1">
      <alignment horizontal="center" vertical="center" wrapText="1"/>
    </xf>
    <xf numFmtId="0" fontId="28" fillId="12" borderId="68" xfId="4" applyFont="1" applyFill="1" applyBorder="1" applyAlignment="1">
      <alignment horizontal="center" vertical="center" wrapText="1"/>
    </xf>
    <xf numFmtId="0" fontId="12" fillId="13" borderId="68" xfId="4" applyFont="1" applyFill="1" applyBorder="1" applyAlignment="1">
      <alignment horizontal="center" vertical="center" wrapText="1"/>
    </xf>
    <xf numFmtId="0" fontId="12" fillId="6" borderId="68" xfId="4" applyFont="1" applyFill="1" applyBorder="1" applyAlignment="1">
      <alignment horizontal="center" vertical="center" wrapText="1"/>
    </xf>
    <xf numFmtId="0" fontId="28" fillId="14" borderId="68" xfId="4" applyFont="1" applyFill="1" applyBorder="1" applyAlignment="1">
      <alignment horizontal="center" vertical="center" wrapText="1"/>
    </xf>
    <xf numFmtId="0" fontId="28" fillId="15" borderId="68" xfId="4" applyFont="1" applyFill="1" applyBorder="1" applyAlignment="1">
      <alignment horizontal="center" vertical="center" wrapText="1"/>
    </xf>
    <xf numFmtId="0" fontId="12" fillId="4" borderId="68" xfId="4" applyFont="1" applyFill="1" applyBorder="1" applyAlignment="1">
      <alignment horizontal="center" vertical="center" wrapText="1"/>
    </xf>
    <xf numFmtId="0" fontId="12" fillId="3" borderId="68" xfId="4" applyFont="1" applyFill="1" applyBorder="1" applyAlignment="1">
      <alignment horizontal="center" vertical="center" wrapText="1"/>
    </xf>
    <xf numFmtId="0" fontId="12" fillId="0" borderId="68" xfId="4" applyFont="1" applyBorder="1" applyAlignment="1">
      <alignment horizontal="center" vertical="center" wrapText="1"/>
    </xf>
    <xf numFmtId="0" fontId="12" fillId="8" borderId="68" xfId="4" applyFont="1" applyFill="1" applyBorder="1" applyAlignment="1">
      <alignment horizontal="center" vertical="center" wrapText="1"/>
    </xf>
    <xf numFmtId="14" fontId="9" fillId="0" borderId="68" xfId="4" applyNumberFormat="1" applyFont="1" applyBorder="1" applyAlignment="1">
      <alignment wrapText="1"/>
    </xf>
    <xf numFmtId="4" fontId="9" fillId="0" borderId="68" xfId="4" applyNumberFormat="1" applyFont="1" applyBorder="1" applyAlignment="1">
      <alignment wrapText="1"/>
    </xf>
    <xf numFmtId="0" fontId="12" fillId="0" borderId="68" xfId="0" applyFont="1" applyBorder="1" applyAlignment="1">
      <alignment horizontal="center" vertical="center" wrapText="1"/>
    </xf>
    <xf numFmtId="0" fontId="12" fillId="6" borderId="68" xfId="0" applyFont="1" applyFill="1" applyBorder="1" applyAlignment="1">
      <alignment horizontal="center" vertical="center" wrapText="1"/>
    </xf>
    <xf numFmtId="14" fontId="12" fillId="0" borderId="68" xfId="4" applyNumberFormat="1" applyFont="1" applyBorder="1"/>
    <xf numFmtId="1" fontId="9" fillId="0" borderId="68" xfId="4" applyNumberFormat="1" applyFont="1" applyBorder="1"/>
    <xf numFmtId="0" fontId="9" fillId="0" borderId="68" xfId="4" applyFont="1" applyBorder="1"/>
    <xf numFmtId="167" fontId="9" fillId="0" borderId="68" xfId="4" applyNumberFormat="1" applyFont="1" applyBorder="1"/>
    <xf numFmtId="4" fontId="9" fillId="0" borderId="68" xfId="4" applyNumberFormat="1" applyFont="1" applyBorder="1"/>
    <xf numFmtId="164" fontId="9" fillId="0" borderId="68" xfId="5" applyFont="1" applyFill="1" applyBorder="1"/>
    <xf numFmtId="2" fontId="9" fillId="16" borderId="68" xfId="4" applyNumberFormat="1" applyFont="1" applyFill="1" applyBorder="1"/>
    <xf numFmtId="2" fontId="9" fillId="17" borderId="68" xfId="4" applyNumberFormat="1" applyFont="1" applyFill="1" applyBorder="1"/>
    <xf numFmtId="2" fontId="9" fillId="0" borderId="68" xfId="4" applyNumberFormat="1" applyFont="1" applyBorder="1"/>
    <xf numFmtId="164" fontId="9" fillId="0" borderId="68" xfId="2" applyFont="1" applyFill="1" applyBorder="1"/>
    <xf numFmtId="164" fontId="9" fillId="17" borderId="68" xfId="2" applyFont="1" applyFill="1" applyBorder="1"/>
    <xf numFmtId="173" fontId="9" fillId="0" borderId="68" xfId="2" applyNumberFormat="1" applyFont="1" applyFill="1" applyBorder="1"/>
    <xf numFmtId="14" fontId="9" fillId="0" borderId="68" xfId="4" applyNumberFormat="1" applyFont="1" applyBorder="1"/>
    <xf numFmtId="2" fontId="20" fillId="0" borderId="68" xfId="4" applyNumberFormat="1" applyFont="1" applyBorder="1"/>
    <xf numFmtId="2" fontId="22" fillId="0" borderId="68" xfId="4" applyNumberFormat="1" applyFont="1" applyBorder="1"/>
    <xf numFmtId="1" fontId="9" fillId="0" borderId="68" xfId="0" applyNumberFormat="1" applyFont="1" applyBorder="1"/>
    <xf numFmtId="43" fontId="4" fillId="0" borderId="68" xfId="2" applyNumberFormat="1" applyFont="1" applyBorder="1"/>
    <xf numFmtId="2" fontId="9" fillId="0" borderId="68" xfId="0" applyNumberFormat="1" applyFont="1" applyBorder="1"/>
    <xf numFmtId="0" fontId="9" fillId="0" borderId="68" xfId="0" applyFont="1" applyBorder="1"/>
    <xf numFmtId="0" fontId="21" fillId="9" borderId="68" xfId="0" applyFont="1" applyFill="1" applyBorder="1"/>
    <xf numFmtId="172" fontId="21" fillId="9" borderId="68" xfId="2" applyNumberFormat="1" applyFont="1" applyFill="1" applyBorder="1"/>
    <xf numFmtId="172" fontId="21" fillId="3" borderId="68" xfId="2" applyNumberFormat="1" applyFont="1" applyFill="1" applyBorder="1"/>
    <xf numFmtId="172" fontId="21" fillId="6" borderId="68" xfId="2" applyNumberFormat="1" applyFont="1" applyFill="1" applyBorder="1"/>
    <xf numFmtId="2" fontId="20" fillId="0" borderId="68" xfId="0" applyNumberFormat="1" applyFont="1" applyBorder="1"/>
    <xf numFmtId="2" fontId="22" fillId="0" borderId="68" xfId="0" applyNumberFormat="1" applyFont="1" applyBorder="1"/>
    <xf numFmtId="0" fontId="0" fillId="0" borderId="68" xfId="0" applyBorder="1"/>
    <xf numFmtId="0" fontId="4" fillId="0" borderId="68" xfId="4" applyBorder="1"/>
    <xf numFmtId="14" fontId="0" fillId="0" borderId="68" xfId="0" applyNumberFormat="1" applyBorder="1"/>
    <xf numFmtId="169" fontId="0" fillId="0" borderId="68" xfId="0" applyNumberFormat="1" applyBorder="1"/>
    <xf numFmtId="14" fontId="4" fillId="0" borderId="68" xfId="4" applyNumberFormat="1" applyBorder="1"/>
    <xf numFmtId="0" fontId="0" fillId="3" borderId="68" xfId="0" applyFill="1" applyBorder="1" applyAlignment="1">
      <alignment horizontal="center" vertical="center"/>
    </xf>
    <xf numFmtId="4" fontId="0" fillId="3" borderId="68" xfId="0" applyNumberFormat="1" applyFill="1" applyBorder="1" applyAlignment="1">
      <alignment horizontal="center" vertical="center"/>
    </xf>
    <xf numFmtId="0" fontId="0" fillId="19" borderId="68" xfId="0" applyFill="1" applyBorder="1" applyAlignment="1">
      <alignment horizontal="center" vertical="center"/>
    </xf>
    <xf numFmtId="4" fontId="0" fillId="19" borderId="68" xfId="0" applyNumberFormat="1" applyFill="1" applyBorder="1" applyAlignment="1">
      <alignment horizontal="center" vertical="center"/>
    </xf>
    <xf numFmtId="0" fontId="17" fillId="18" borderId="68" xfId="7" applyFont="1" applyFill="1" applyBorder="1" applyAlignment="1">
      <alignment horizontal="center" vertical="center" wrapText="1"/>
    </xf>
    <xf numFmtId="4" fontId="1" fillId="3" borderId="68" xfId="7" applyNumberFormat="1" applyFill="1" applyBorder="1" applyAlignment="1" applyProtection="1">
      <alignment horizontal="center"/>
      <protection locked="0"/>
    </xf>
    <xf numFmtId="4" fontId="1" fillId="19" borderId="68" xfId="7" applyNumberFormat="1" applyFill="1" applyBorder="1" applyAlignment="1" applyProtection="1">
      <alignment horizontal="center"/>
      <protection locked="0"/>
    </xf>
    <xf numFmtId="4" fontId="33" fillId="19" borderId="68" xfId="7" applyNumberFormat="1" applyFont="1" applyFill="1" applyBorder="1" applyAlignment="1" applyProtection="1">
      <alignment horizontal="center"/>
      <protection locked="0"/>
    </xf>
    <xf numFmtId="0" fontId="17" fillId="18" borderId="78" xfId="7" applyFont="1" applyFill="1" applyBorder="1" applyAlignment="1">
      <alignment horizontal="center" vertical="center" wrapText="1"/>
    </xf>
    <xf numFmtId="0" fontId="17" fillId="18" borderId="81" xfId="7" applyFont="1" applyFill="1" applyBorder="1" applyAlignment="1">
      <alignment horizontal="center" vertical="center" wrapText="1"/>
    </xf>
    <xf numFmtId="0" fontId="47" fillId="0" borderId="4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39" fillId="19" borderId="24" xfId="0" applyNumberFormat="1" applyFont="1" applyFill="1" applyBorder="1" applyAlignment="1" applyProtection="1">
      <alignment horizontal="center" vertical="center"/>
      <protection locked="0"/>
    </xf>
    <xf numFmtId="4" fontId="39" fillId="19" borderId="45" xfId="0" applyNumberFormat="1" applyFont="1" applyFill="1" applyBorder="1" applyAlignment="1" applyProtection="1">
      <alignment horizontal="center" vertical="center"/>
      <protection locked="0"/>
    </xf>
    <xf numFmtId="4" fontId="39" fillId="19" borderId="25" xfId="0" applyNumberFormat="1" applyFont="1" applyFill="1" applyBorder="1" applyAlignment="1" applyProtection="1">
      <alignment horizontal="center" vertical="center"/>
      <protection locked="0"/>
    </xf>
    <xf numFmtId="168" fontId="39" fillId="0" borderId="72" xfId="1" applyNumberFormat="1" applyFont="1" applyBorder="1" applyAlignment="1">
      <alignment horizontal="center" vertical="center"/>
    </xf>
    <xf numFmtId="168" fontId="39" fillId="0" borderId="73" xfId="1" applyNumberFormat="1" applyFont="1" applyBorder="1" applyAlignment="1">
      <alignment horizontal="center" vertical="center"/>
    </xf>
    <xf numFmtId="168" fontId="39" fillId="0" borderId="74" xfId="1" applyNumberFormat="1" applyFont="1" applyBorder="1" applyAlignment="1">
      <alignment horizontal="center" vertical="center"/>
    </xf>
    <xf numFmtId="4" fontId="38" fillId="0" borderId="24" xfId="0" applyNumberFormat="1" applyFont="1" applyBorder="1" applyAlignment="1">
      <alignment horizontal="center" vertical="center"/>
    </xf>
    <xf numFmtId="4" fontId="38" fillId="0" borderId="45" xfId="0" applyNumberFormat="1" applyFont="1" applyBorder="1" applyAlignment="1">
      <alignment horizontal="center" vertical="center"/>
    </xf>
    <xf numFmtId="4" fontId="38" fillId="0" borderId="25" xfId="0" applyNumberFormat="1" applyFont="1" applyBorder="1" applyAlignment="1">
      <alignment horizontal="center" vertical="center"/>
    </xf>
    <xf numFmtId="4" fontId="38" fillId="0" borderId="76" xfId="0" applyNumberFormat="1" applyFont="1" applyBorder="1" applyAlignment="1">
      <alignment horizontal="center" vertical="center"/>
    </xf>
    <xf numFmtId="4" fontId="38" fillId="0" borderId="75" xfId="0" applyNumberFormat="1" applyFont="1" applyBorder="1" applyAlignment="1">
      <alignment horizontal="center" vertical="center"/>
    </xf>
    <xf numFmtId="4" fontId="38" fillId="0" borderId="77" xfId="0" applyNumberFormat="1" applyFont="1" applyBorder="1" applyAlignment="1">
      <alignment horizontal="center" vertical="center"/>
    </xf>
    <xf numFmtId="4" fontId="38" fillId="0" borderId="52" xfId="0" applyNumberFormat="1" applyFont="1" applyBorder="1" applyAlignment="1">
      <alignment horizontal="center" vertical="center"/>
    </xf>
    <xf numFmtId="4" fontId="38" fillId="0" borderId="58" xfId="0" applyNumberFormat="1" applyFont="1" applyBorder="1" applyAlignment="1">
      <alignment horizontal="center" vertical="center"/>
    </xf>
    <xf numFmtId="4" fontId="38" fillId="0" borderId="59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4" fontId="38" fillId="0" borderId="55" xfId="1" applyNumberFormat="1" applyFont="1" applyFill="1" applyBorder="1" applyAlignment="1">
      <alignment horizontal="center" vertical="center"/>
    </xf>
    <xf numFmtId="174" fontId="38" fillId="0" borderId="56" xfId="1" applyNumberFormat="1" applyFont="1" applyFill="1" applyBorder="1" applyAlignment="1">
      <alignment horizontal="center" vertical="center"/>
    </xf>
    <xf numFmtId="174" fontId="38" fillId="0" borderId="57" xfId="1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39" fillId="0" borderId="72" xfId="0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39" fillId="0" borderId="74" xfId="0" applyFont="1" applyBorder="1" applyAlignment="1">
      <alignment horizontal="center" vertical="center"/>
    </xf>
    <xf numFmtId="14" fontId="39" fillId="19" borderId="69" xfId="0" applyNumberFormat="1" applyFont="1" applyFill="1" applyBorder="1" applyAlignment="1" applyProtection="1">
      <alignment horizontal="center" vertical="center"/>
      <protection locked="0"/>
    </xf>
    <xf numFmtId="14" fontId="39" fillId="19" borderId="70" xfId="0" applyNumberFormat="1" applyFont="1" applyFill="1" applyBorder="1" applyAlignment="1" applyProtection="1">
      <alignment horizontal="center" vertical="center"/>
      <protection locked="0"/>
    </xf>
    <xf numFmtId="14" fontId="39" fillId="19" borderId="71" xfId="0" applyNumberFormat="1" applyFont="1" applyFill="1" applyBorder="1" applyAlignment="1" applyProtection="1">
      <alignment horizontal="center" vertical="center"/>
      <protection locked="0"/>
    </xf>
    <xf numFmtId="3" fontId="39" fillId="19" borderId="24" xfId="0" applyNumberFormat="1" applyFont="1" applyFill="1" applyBorder="1" applyAlignment="1" applyProtection="1">
      <alignment horizontal="center" vertical="center"/>
      <protection locked="0"/>
    </xf>
    <xf numFmtId="3" fontId="39" fillId="19" borderId="45" xfId="0" applyNumberFormat="1" applyFont="1" applyFill="1" applyBorder="1" applyAlignment="1" applyProtection="1">
      <alignment horizontal="center" vertical="center"/>
      <protection locked="0"/>
    </xf>
    <xf numFmtId="3" fontId="39" fillId="19" borderId="25" xfId="0" applyNumberFormat="1" applyFont="1" applyFill="1" applyBorder="1" applyAlignment="1" applyProtection="1">
      <alignment horizontal="center" vertical="center"/>
      <protection locked="0"/>
    </xf>
    <xf numFmtId="14" fontId="38" fillId="0" borderId="24" xfId="0" applyNumberFormat="1" applyFont="1" applyBorder="1" applyAlignment="1">
      <alignment horizontal="center" vertical="center"/>
    </xf>
    <xf numFmtId="14" fontId="38" fillId="0" borderId="45" xfId="0" applyNumberFormat="1" applyFont="1" applyBorder="1" applyAlignment="1">
      <alignment horizontal="center" vertical="center"/>
    </xf>
    <xf numFmtId="14" fontId="38" fillId="0" borderId="25" xfId="0" applyNumberFormat="1" applyFont="1" applyBorder="1" applyAlignment="1">
      <alignment horizontal="center" vertical="center"/>
    </xf>
    <xf numFmtId="0" fontId="45" fillId="0" borderId="0" xfId="0" applyFont="1" applyAlignment="1">
      <alignment horizontal="left" vertical="center" wrapText="1" readingOrder="1"/>
    </xf>
    <xf numFmtId="4" fontId="40" fillId="22" borderId="0" xfId="0" applyNumberFormat="1" applyFont="1" applyFill="1" applyAlignment="1">
      <alignment horizontal="center" vertical="center"/>
    </xf>
    <xf numFmtId="0" fontId="0" fillId="0" borderId="65" xfId="0" applyBorder="1" applyAlignment="1">
      <alignment horizontal="center"/>
    </xf>
    <xf numFmtId="2" fontId="38" fillId="0" borderId="24" xfId="0" applyNumberFormat="1" applyFont="1" applyBorder="1" applyAlignment="1">
      <alignment horizontal="center" vertical="center"/>
    </xf>
    <xf numFmtId="2" fontId="38" fillId="0" borderId="45" xfId="0" applyNumberFormat="1" applyFont="1" applyBorder="1" applyAlignment="1">
      <alignment horizontal="center" vertical="center"/>
    </xf>
    <xf numFmtId="2" fontId="38" fillId="0" borderId="25" xfId="0" applyNumberFormat="1" applyFont="1" applyBorder="1" applyAlignment="1">
      <alignment horizontal="center" vertical="center"/>
    </xf>
    <xf numFmtId="10" fontId="40" fillId="22" borderId="0" xfId="0" applyNumberFormat="1" applyFont="1" applyFill="1" applyAlignment="1">
      <alignment horizontal="center" vertical="center"/>
    </xf>
    <xf numFmtId="0" fontId="0" fillId="0" borderId="70" xfId="0" applyBorder="1" applyAlignment="1">
      <alignment horizontal="center"/>
    </xf>
    <xf numFmtId="0" fontId="0" fillId="0" borderId="45" xfId="0" applyBorder="1" applyAlignment="1">
      <alignment horizontal="center"/>
    </xf>
    <xf numFmtId="0" fontId="42" fillId="0" borderId="46" xfId="0" applyFont="1" applyBorder="1" applyAlignment="1">
      <alignment horizontal="center"/>
    </xf>
    <xf numFmtId="0" fontId="44" fillId="0" borderId="47" xfId="0" applyFont="1" applyBorder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41" fillId="22" borderId="0" xfId="0" applyFont="1" applyFill="1" applyAlignment="1">
      <alignment horizontal="left" vertical="center"/>
    </xf>
    <xf numFmtId="0" fontId="0" fillId="22" borderId="0" xfId="0" applyFill="1"/>
    <xf numFmtId="0" fontId="0" fillId="22" borderId="48" xfId="0" applyFill="1" applyBorder="1"/>
    <xf numFmtId="0" fontId="17" fillId="10" borderId="15" xfId="0" applyFont="1" applyFill="1" applyBorder="1" applyAlignment="1">
      <alignment horizontal="center" vertical="center" wrapText="1"/>
    </xf>
    <xf numFmtId="0" fontId="17" fillId="10" borderId="60" xfId="0" applyFont="1" applyFill="1" applyBorder="1" applyAlignment="1">
      <alignment horizontal="center" vertical="center" wrapText="1"/>
    </xf>
    <xf numFmtId="0" fontId="17" fillId="10" borderId="61" xfId="0" applyFont="1" applyFill="1" applyBorder="1" applyAlignment="1">
      <alignment horizontal="center" vertical="center" wrapText="1"/>
    </xf>
    <xf numFmtId="4" fontId="20" fillId="0" borderId="68" xfId="0" applyNumberFormat="1" applyFont="1" applyBorder="1" applyAlignment="1">
      <alignment horizontal="center"/>
    </xf>
    <xf numFmtId="2" fontId="35" fillId="10" borderId="0" xfId="0" applyNumberFormat="1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2" fontId="12" fillId="16" borderId="13" xfId="4" applyNumberFormat="1" applyFont="1" applyFill="1" applyBorder="1" applyAlignment="1" applyProtection="1">
      <alignment horizontal="left" vertical="center" wrapText="1"/>
      <protection locked="0"/>
    </xf>
    <xf numFmtId="2" fontId="12" fillId="16" borderId="14" xfId="4" applyNumberFormat="1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17" fillId="21" borderId="53" xfId="7" applyFont="1" applyFill="1" applyBorder="1" applyAlignment="1">
      <alignment horizontal="center" vertical="center" wrapText="1"/>
    </xf>
    <xf numFmtId="0" fontId="17" fillId="21" borderId="54" xfId="7" applyFont="1" applyFill="1" applyBorder="1" applyAlignment="1">
      <alignment horizontal="center" vertical="center" wrapText="1"/>
    </xf>
    <xf numFmtId="0" fontId="17" fillId="21" borderId="62" xfId="7" applyFont="1" applyFill="1" applyBorder="1" applyAlignment="1">
      <alignment horizontal="center" vertical="center" wrapText="1"/>
    </xf>
    <xf numFmtId="0" fontId="17" fillId="21" borderId="63" xfId="7" applyFont="1" applyFill="1" applyBorder="1" applyAlignment="1">
      <alignment horizontal="center" vertical="center" wrapText="1"/>
    </xf>
    <xf numFmtId="0" fontId="17" fillId="21" borderId="64" xfId="7" applyFont="1" applyFill="1" applyBorder="1" applyAlignment="1">
      <alignment horizontal="center" vertical="center" wrapText="1"/>
    </xf>
    <xf numFmtId="0" fontId="17" fillId="18" borderId="31" xfId="7" applyFont="1" applyFill="1" applyBorder="1" applyAlignment="1">
      <alignment horizontal="center" vertical="center" wrapText="1"/>
    </xf>
    <xf numFmtId="0" fontId="17" fillId="18" borderId="33" xfId="7" applyFont="1" applyFill="1" applyBorder="1" applyAlignment="1">
      <alignment horizontal="center" vertical="center" wrapText="1"/>
    </xf>
    <xf numFmtId="0" fontId="17" fillId="18" borderId="78" xfId="7" applyFont="1" applyFill="1" applyBorder="1" applyAlignment="1">
      <alignment horizontal="center" vertical="center" wrapText="1"/>
    </xf>
    <xf numFmtId="0" fontId="17" fillId="18" borderId="80" xfId="7" applyFont="1" applyFill="1" applyBorder="1" applyAlignment="1">
      <alignment horizontal="center" vertical="center" wrapText="1"/>
    </xf>
    <xf numFmtId="0" fontId="17" fillId="20" borderId="26" xfId="7" applyFont="1" applyFill="1" applyBorder="1" applyAlignment="1">
      <alignment horizontal="center" vertical="center" wrapText="1"/>
    </xf>
    <xf numFmtId="0" fontId="17" fillId="20" borderId="27" xfId="7" applyFont="1" applyFill="1" applyBorder="1" applyAlignment="1">
      <alignment horizontal="center" vertical="center" wrapText="1"/>
    </xf>
    <xf numFmtId="0" fontId="17" fillId="18" borderId="79" xfId="7" applyFont="1" applyFill="1" applyBorder="1" applyAlignment="1">
      <alignment horizontal="center" vertical="center" wrapText="1"/>
    </xf>
    <xf numFmtId="0" fontId="17" fillId="18" borderId="26" xfId="7" applyFont="1" applyFill="1" applyBorder="1" applyAlignment="1">
      <alignment horizontal="center" vertical="center" wrapText="1"/>
    </xf>
    <xf numFmtId="0" fontId="17" fillId="18" borderId="27" xfId="7" applyFont="1" applyFill="1" applyBorder="1" applyAlignment="1">
      <alignment horizontal="center" vertical="center" wrapText="1"/>
    </xf>
    <xf numFmtId="0" fontId="17" fillId="18" borderId="15" xfId="7" applyFont="1" applyFill="1" applyBorder="1" applyAlignment="1">
      <alignment horizontal="center" vertical="center" wrapText="1"/>
    </xf>
    <xf numFmtId="0" fontId="17" fillId="18" borderId="44" xfId="7" applyFont="1" applyFill="1" applyBorder="1" applyAlignment="1">
      <alignment horizontal="center" vertical="center" wrapText="1"/>
    </xf>
    <xf numFmtId="0" fontId="17" fillId="18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7" fillId="18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7" fillId="18" borderId="27" xfId="0" applyFont="1" applyFill="1" applyBorder="1" applyAlignment="1">
      <alignment horizontal="center" vertical="center" wrapText="1"/>
    </xf>
  </cellXfs>
  <cellStyles count="8">
    <cellStyle name="Millares" xfId="2" builtinId="3"/>
    <cellStyle name="Millares 2" xfId="5" xr:uid="{186F956A-B912-43A9-9351-BAD96402F6A2}"/>
    <cellStyle name="Normal" xfId="0" builtinId="0"/>
    <cellStyle name="Normal 2" xfId="3" xr:uid="{00000000-0005-0000-0000-000002000000}"/>
    <cellStyle name="Normal 2 2" xfId="6" xr:uid="{16ADC825-DB08-4DE1-A450-507E34F22FE2}"/>
    <cellStyle name="Normal 3" xfId="4" xr:uid="{6B2C05E8-8C08-4550-886D-8B5C69639C4F}"/>
    <cellStyle name="Normal 4" xfId="7" xr:uid="{EDE0F465-A742-4C14-B820-B2EC9C6ADEC7}"/>
    <cellStyle name="Porcentaje" xfId="1" builtinId="5"/>
  </cellStyles>
  <dxfs count="180"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0000FF"/>
      <color rgb="FF00FF00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image" Target="../media/image9.emf"/><Relationship Id="rId7" Type="http://schemas.openxmlformats.org/officeDocument/2006/relationships/image" Target="../media/image5.emf"/><Relationship Id="rId2" Type="http://schemas.openxmlformats.org/officeDocument/2006/relationships/image" Target="../media/image10.emf"/><Relationship Id="rId1" Type="http://schemas.openxmlformats.org/officeDocument/2006/relationships/image" Target="../media/image11.emf"/><Relationship Id="rId6" Type="http://schemas.openxmlformats.org/officeDocument/2006/relationships/image" Target="../media/image6.emf"/><Relationship Id="rId11" Type="http://schemas.openxmlformats.org/officeDocument/2006/relationships/image" Target="../media/image1.emf"/><Relationship Id="rId5" Type="http://schemas.openxmlformats.org/officeDocument/2006/relationships/image" Target="../media/image7.emf"/><Relationship Id="rId10" Type="http://schemas.openxmlformats.org/officeDocument/2006/relationships/image" Target="../media/image2.emf"/><Relationship Id="rId4" Type="http://schemas.openxmlformats.org/officeDocument/2006/relationships/image" Target="../media/image8.emf"/><Relationship Id="rId9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</xdr:row>
          <xdr:rowOff>0</xdr:rowOff>
        </xdr:from>
        <xdr:to>
          <xdr:col>6</xdr:col>
          <xdr:colOff>38100</xdr:colOff>
          <xdr:row>4</xdr:row>
          <xdr:rowOff>0</xdr:rowOff>
        </xdr:to>
        <xdr:sp macro="" textlink="">
          <xdr:nvSpPr>
            <xdr:cNvPr id="24580" name="CMBmoneda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0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</xdr:row>
          <xdr:rowOff>30480</xdr:rowOff>
        </xdr:from>
        <xdr:to>
          <xdr:col>6</xdr:col>
          <xdr:colOff>38100</xdr:colOff>
          <xdr:row>5</xdr:row>
          <xdr:rowOff>0</xdr:rowOff>
        </xdr:to>
        <xdr:sp macro="" textlink="">
          <xdr:nvSpPr>
            <xdr:cNvPr id="24581" name="CMBproducto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0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36</xdr:row>
          <xdr:rowOff>137160</xdr:rowOff>
        </xdr:from>
        <xdr:to>
          <xdr:col>7</xdr:col>
          <xdr:colOff>617220</xdr:colOff>
          <xdr:row>38</xdr:row>
          <xdr:rowOff>0</xdr:rowOff>
        </xdr:to>
        <xdr:sp macro="" textlink="">
          <xdr:nvSpPr>
            <xdr:cNvPr id="24582" name="Cuota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0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6</xdr:col>
          <xdr:colOff>30480</xdr:colOff>
          <xdr:row>16</xdr:row>
          <xdr:rowOff>0</xdr:rowOff>
        </xdr:to>
        <xdr:sp macro="" textlink="">
          <xdr:nvSpPr>
            <xdr:cNvPr id="24584" name="CMBgrado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0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6</xdr:col>
          <xdr:colOff>30480</xdr:colOff>
          <xdr:row>27</xdr:row>
          <xdr:rowOff>0</xdr:rowOff>
        </xdr:to>
        <xdr:sp macro="" textlink="">
          <xdr:nvSpPr>
            <xdr:cNvPr id="24585" name="CMBdesgravamen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0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6</xdr:col>
          <xdr:colOff>30480</xdr:colOff>
          <xdr:row>31</xdr:row>
          <xdr:rowOff>0</xdr:rowOff>
        </xdr:to>
        <xdr:sp macro="" textlink="">
          <xdr:nvSpPr>
            <xdr:cNvPr id="24587" name="CMBtipoenvio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0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33</xdr:row>
          <xdr:rowOff>7620</xdr:rowOff>
        </xdr:from>
        <xdr:to>
          <xdr:col>6</xdr:col>
          <xdr:colOff>38100</xdr:colOff>
          <xdr:row>34</xdr:row>
          <xdr:rowOff>7620</xdr:rowOff>
        </xdr:to>
        <xdr:sp macro="" textlink="">
          <xdr:nvSpPr>
            <xdr:cNvPr id="24589" name="CMBcuotadoble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0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28</xdr:row>
          <xdr:rowOff>7620</xdr:rowOff>
        </xdr:from>
        <xdr:to>
          <xdr:col>7</xdr:col>
          <xdr:colOff>152400</xdr:colOff>
          <xdr:row>29</xdr:row>
          <xdr:rowOff>0</xdr:rowOff>
        </xdr:to>
        <xdr:sp macro="" textlink="">
          <xdr:nvSpPr>
            <xdr:cNvPr id="24590" name="Chcksegdes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0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7620</xdr:rowOff>
        </xdr:from>
        <xdr:to>
          <xdr:col>6</xdr:col>
          <xdr:colOff>30480</xdr:colOff>
          <xdr:row>36</xdr:row>
          <xdr:rowOff>7620</xdr:rowOff>
        </xdr:to>
        <xdr:sp macro="" textlink="">
          <xdr:nvSpPr>
            <xdr:cNvPr id="24595" name="CMBcuotadoble2" hidden="1">
              <a:extLst>
                <a:ext uri="{63B3BB69-23CF-44E3-9099-C40C66FF867C}">
                  <a14:compatExt spid="_x0000_s24595"/>
                </a:ext>
                <a:ext uri="{FF2B5EF4-FFF2-40B4-BE49-F238E27FC236}">
                  <a16:creationId xmlns:a16="http://schemas.microsoft.com/office/drawing/2014/main" id="{00000000-0008-0000-0000-00001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6</xdr:col>
          <xdr:colOff>30480</xdr:colOff>
          <xdr:row>22</xdr:row>
          <xdr:rowOff>0</xdr:rowOff>
        </xdr:to>
        <xdr:sp macro="" textlink="">
          <xdr:nvSpPr>
            <xdr:cNvPr id="24597" name="CMBtipobono" hidden="1">
              <a:extLst>
                <a:ext uri="{63B3BB69-23CF-44E3-9099-C40C66FF867C}">
                  <a14:compatExt spid="_x0000_s24597"/>
                </a:ext>
                <a:ext uri="{FF2B5EF4-FFF2-40B4-BE49-F238E27FC236}">
                  <a16:creationId xmlns:a16="http://schemas.microsoft.com/office/drawing/2014/main" id="{00000000-0008-0000-0000-00001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627529</xdr:colOff>
      <xdr:row>0</xdr:row>
      <xdr:rowOff>313765</xdr:rowOff>
    </xdr:from>
    <xdr:to>
      <xdr:col>1</xdr:col>
      <xdr:colOff>2117912</xdr:colOff>
      <xdr:row>1</xdr:row>
      <xdr:rowOff>232123</xdr:rowOff>
    </xdr:to>
    <xdr:pic>
      <xdr:nvPicPr>
        <xdr:cNvPr id="3" name="Imagen 2" descr="cid:image003.png@01D43C5A.257A440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" y="313765"/>
          <a:ext cx="2128558" cy="451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313766</xdr:colOff>
      <xdr:row>29</xdr:row>
      <xdr:rowOff>0</xdr:rowOff>
    </xdr:from>
    <xdr:to>
      <xdr:col>8</xdr:col>
      <xdr:colOff>156883</xdr:colOff>
      <xdr:row>31</xdr:row>
      <xdr:rowOff>33617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494060" y="8695765"/>
          <a:ext cx="2084294" cy="616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1100" b="1">
              <a:solidFill>
                <a:schemeClr val="tx1"/>
              </a:solidFill>
            </a:rPr>
            <a:t>Marcar si requiere que seguro de todo riesgo se encuentre endosado al banco.</a:t>
          </a:r>
        </a:p>
      </xdr:txBody>
    </xdr:sp>
    <xdr:clientData/>
  </xdr:twoCellAnchor>
  <xdr:twoCellAnchor>
    <xdr:from>
      <xdr:col>6</xdr:col>
      <xdr:colOff>24091</xdr:colOff>
      <xdr:row>3</xdr:row>
      <xdr:rowOff>256054</xdr:rowOff>
    </xdr:from>
    <xdr:to>
      <xdr:col>9</xdr:col>
      <xdr:colOff>9524</xdr:colOff>
      <xdr:row>7</xdr:row>
      <xdr:rowOff>99171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206066" y="1360954"/>
          <a:ext cx="3357283" cy="98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Producto</a:t>
          </a:r>
          <a:r>
            <a:rPr lang="es-PE" sz="1100" b="1" baseline="0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 "Individual" asociado al financiamiento de 1 persona y Producto "Solidario" corresponde al financiamiento asociada a 2 personas </a:t>
          </a:r>
          <a:r>
            <a:rPr lang="es-PE" sz="1100" b="1">
              <a:solidFill>
                <a:schemeClr val="tx1"/>
              </a:solidFill>
              <a:latin typeface="+mn-lt"/>
              <a:cs typeface="Arial" panose="020B0604020202020204" pitchFamily="34" charset="0"/>
            </a:rPr>
            <a:t>(codeudores).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411480</xdr:colOff>
          <xdr:row>40</xdr:row>
          <xdr:rowOff>190500</xdr:rowOff>
        </xdr:from>
        <xdr:to>
          <xdr:col>7</xdr:col>
          <xdr:colOff>647700</xdr:colOff>
          <xdr:row>42</xdr:row>
          <xdr:rowOff>60960</xdr:rowOff>
        </xdr:to>
        <xdr:sp macro="" textlink="">
          <xdr:nvSpPr>
            <xdr:cNvPr id="24598" name="CommandButton1" hidden="1">
              <a:extLst>
                <a:ext uri="{63B3BB69-23CF-44E3-9099-C40C66FF867C}">
                  <a14:compatExt spid="_x0000_s24598"/>
                </a:ext>
                <a:ext uri="{FF2B5EF4-FFF2-40B4-BE49-F238E27FC236}">
                  <a16:creationId xmlns:a16="http://schemas.microsoft.com/office/drawing/2014/main" id="{00000000-0008-0000-0000-00001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4</xdr:row>
          <xdr:rowOff>45720</xdr:rowOff>
        </xdr:from>
        <xdr:to>
          <xdr:col>2</xdr:col>
          <xdr:colOff>960120</xdr:colOff>
          <xdr:row>4</xdr:row>
          <xdr:rowOff>350520</xdr:rowOff>
        </xdr:to>
        <xdr:sp macro="" textlink="">
          <xdr:nvSpPr>
            <xdr:cNvPr id="26625" name="CMBverdatos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95250</xdr:colOff>
      <xdr:row>0</xdr:row>
      <xdr:rowOff>104775</xdr:rowOff>
    </xdr:from>
    <xdr:to>
      <xdr:col>3</xdr:col>
      <xdr:colOff>203550</xdr:colOff>
      <xdr:row>1</xdr:row>
      <xdr:rowOff>2536</xdr:rowOff>
    </xdr:to>
    <xdr:pic>
      <xdr:nvPicPr>
        <xdr:cNvPr id="2" name="Imagen 2" descr="cid:image003.png@01D43C5A.257A440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2127600" cy="44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202407</xdr:colOff>
      <xdr:row>0</xdr:row>
      <xdr:rowOff>145674</xdr:rowOff>
    </xdr:from>
    <xdr:to>
      <xdr:col>4</xdr:col>
      <xdr:colOff>307781</xdr:colOff>
      <xdr:row>2</xdr:row>
      <xdr:rowOff>3586</xdr:rowOff>
    </xdr:to>
    <xdr:pic>
      <xdr:nvPicPr>
        <xdr:cNvPr id="2" name="irc_mi" descr="Imagen relacion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399" b="39431"/>
        <a:stretch/>
      </xdr:blipFill>
      <xdr:spPr bwMode="auto">
        <a:xfrm>
          <a:off x="464345" y="145674"/>
          <a:ext cx="1919886" cy="329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3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65277-B8B1-4F44-BC4D-B40F423AFBD9}">
  <sheetPr codeName="Hoja9"/>
  <dimension ref="A1:L50"/>
  <sheetViews>
    <sheetView showGridLines="0" showRowColHeaders="0" tabSelected="1" topLeftCell="A3" zoomScaleNormal="100" workbookViewId="0">
      <selection activeCell="H9" sqref="H9"/>
    </sheetView>
  </sheetViews>
  <sheetFormatPr baseColWidth="10" defaultColWidth="0" defaultRowHeight="13.2" zeroHeight="1" x14ac:dyDescent="0.25"/>
  <cols>
    <col min="1" max="1" width="9.5546875" customWidth="1"/>
    <col min="2" max="2" width="46" customWidth="1"/>
    <col min="3" max="4" width="16.88671875" customWidth="1"/>
    <col min="5" max="5" width="16.5546875" customWidth="1"/>
    <col min="6" max="10" width="16.88671875" customWidth="1"/>
    <col min="11" max="12" width="11.44140625" customWidth="1"/>
    <col min="13" max="16384" width="11.44140625" hidden="1"/>
  </cols>
  <sheetData>
    <row r="1" spans="2:10" ht="42" customHeight="1" x14ac:dyDescent="0.25"/>
    <row r="2" spans="2:10" s="148" customFormat="1" ht="22.5" customHeight="1" x14ac:dyDescent="0.4">
      <c r="B2" s="276" t="s">
        <v>0</v>
      </c>
      <c r="C2" s="276"/>
      <c r="D2" s="276"/>
      <c r="E2" s="276"/>
      <c r="F2" s="276"/>
      <c r="G2" s="276"/>
      <c r="H2" s="276"/>
      <c r="I2"/>
      <c r="J2" s="212"/>
    </row>
    <row r="3" spans="2:10" ht="22.5" customHeight="1" x14ac:dyDescent="0.25"/>
    <row r="4" spans="2:10" ht="22.5" customHeight="1" x14ac:dyDescent="0.25">
      <c r="B4" s="149" t="s">
        <v>1</v>
      </c>
      <c r="D4" s="277"/>
      <c r="E4" s="277"/>
      <c r="F4" s="277"/>
    </row>
    <row r="5" spans="2:10" ht="22.5" customHeight="1" x14ac:dyDescent="0.25">
      <c r="B5" s="149" t="s">
        <v>2</v>
      </c>
      <c r="D5" s="277"/>
      <c r="E5" s="277"/>
      <c r="F5" s="277"/>
    </row>
    <row r="6" spans="2:10" ht="22.5" customHeight="1" x14ac:dyDescent="0.25">
      <c r="B6" s="149"/>
      <c r="D6" s="213"/>
      <c r="E6" s="213"/>
      <c r="F6" s="213"/>
    </row>
    <row r="7" spans="2:10" ht="22.5" customHeight="1" x14ac:dyDescent="0.25">
      <c r="B7" s="149" t="s">
        <v>3</v>
      </c>
      <c r="D7" s="301">
        <v>45671</v>
      </c>
      <c r="E7" s="302"/>
      <c r="F7" s="303"/>
      <c r="G7" s="159" t="s">
        <v>4</v>
      </c>
    </row>
    <row r="8" spans="2:10" ht="22.5" customHeight="1" x14ac:dyDescent="0.25">
      <c r="B8" s="149" t="s">
        <v>5</v>
      </c>
      <c r="D8" s="304">
        <v>0</v>
      </c>
      <c r="E8" s="305"/>
      <c r="F8" s="306"/>
    </row>
    <row r="9" spans="2:10" ht="22.5" customHeight="1" x14ac:dyDescent="0.25">
      <c r="B9" s="149" t="s">
        <v>6</v>
      </c>
      <c r="D9" s="304">
        <v>0</v>
      </c>
      <c r="E9" s="305"/>
      <c r="F9" s="306"/>
    </row>
    <row r="10" spans="2:10" ht="22.5" customHeight="1" x14ac:dyDescent="0.25">
      <c r="B10" s="149"/>
      <c r="D10" s="318"/>
      <c r="E10" s="318"/>
      <c r="F10" s="318"/>
    </row>
    <row r="11" spans="2:10" ht="22.5" customHeight="1" x14ac:dyDescent="0.25">
      <c r="B11" s="149" t="s">
        <v>7</v>
      </c>
      <c r="D11" s="307">
        <v>45702</v>
      </c>
      <c r="E11" s="308"/>
      <c r="F11" s="309"/>
    </row>
    <row r="12" spans="2:10" ht="22.5" customHeight="1" x14ac:dyDescent="0.25">
      <c r="B12" s="149" t="s">
        <v>8</v>
      </c>
      <c r="D12" s="313">
        <v>0</v>
      </c>
      <c r="E12" s="314"/>
      <c r="F12" s="315"/>
    </row>
    <row r="13" spans="2:10" ht="22.5" customHeight="1" x14ac:dyDescent="0.25">
      <c r="B13" s="149" t="s">
        <v>9</v>
      </c>
      <c r="D13" s="278">
        <v>0</v>
      </c>
      <c r="E13" s="279"/>
      <c r="F13" s="280"/>
    </row>
    <row r="14" spans="2:10" ht="22.5" customHeight="1" x14ac:dyDescent="0.25">
      <c r="B14" s="149" t="s">
        <v>10</v>
      </c>
      <c r="D14" s="278">
        <v>0</v>
      </c>
      <c r="E14" s="279"/>
      <c r="F14" s="280"/>
    </row>
    <row r="15" spans="2:10" ht="22.5" customHeight="1" x14ac:dyDescent="0.25">
      <c r="B15" s="149" t="s">
        <v>11</v>
      </c>
      <c r="D15" s="278">
        <v>0</v>
      </c>
      <c r="E15" s="279"/>
      <c r="F15" s="280"/>
    </row>
    <row r="16" spans="2:10" ht="22.5" customHeight="1" x14ac:dyDescent="0.25">
      <c r="B16" s="195"/>
      <c r="D16" s="312"/>
      <c r="E16" s="312"/>
      <c r="F16" s="312"/>
    </row>
    <row r="17" spans="2:6" ht="22.5" customHeight="1" x14ac:dyDescent="0.25">
      <c r="B17" s="149"/>
      <c r="D17" s="290"/>
      <c r="E17" s="291"/>
      <c r="F17" s="292"/>
    </row>
    <row r="18" spans="2:6" ht="22.5" customHeight="1" x14ac:dyDescent="0.25">
      <c r="B18" s="149"/>
      <c r="D18" s="290"/>
      <c r="E18" s="291"/>
      <c r="F18" s="292"/>
    </row>
    <row r="19" spans="2:6" ht="22.5" customHeight="1" x14ac:dyDescent="0.25">
      <c r="D19" s="297"/>
      <c r="E19" s="297"/>
      <c r="F19" s="297"/>
    </row>
    <row r="20" spans="2:6" ht="22.5" customHeight="1" x14ac:dyDescent="0.25">
      <c r="B20" s="149" t="s">
        <v>12</v>
      </c>
      <c r="D20" s="284">
        <v>0</v>
      </c>
      <c r="E20" s="285"/>
      <c r="F20" s="286"/>
    </row>
    <row r="21" spans="2:6" ht="22.5" customHeight="1" x14ac:dyDescent="0.25">
      <c r="B21" s="149" t="s">
        <v>13</v>
      </c>
      <c r="D21" s="278">
        <v>0</v>
      </c>
      <c r="E21" s="279"/>
      <c r="F21" s="280"/>
    </row>
    <row r="22" spans="2:6" ht="22.5" customHeight="1" x14ac:dyDescent="0.25">
      <c r="B22" s="149"/>
      <c r="D22" s="290"/>
      <c r="E22" s="291"/>
      <c r="F22" s="292"/>
    </row>
    <row r="23" spans="2:6" ht="22.5" customHeight="1" x14ac:dyDescent="0.25">
      <c r="B23" s="149"/>
      <c r="D23" s="287"/>
      <c r="E23" s="288"/>
      <c r="F23" s="289"/>
    </row>
    <row r="24" spans="2:6" ht="22.5" customHeight="1" x14ac:dyDescent="0.25">
      <c r="B24" s="149" t="s">
        <v>14</v>
      </c>
      <c r="D24" s="284">
        <v>0</v>
      </c>
      <c r="E24" s="285"/>
      <c r="F24" s="286"/>
    </row>
    <row r="25" spans="2:6" ht="22.5" customHeight="1" x14ac:dyDescent="0.25">
      <c r="D25" s="318"/>
      <c r="E25" s="318"/>
      <c r="F25" s="318"/>
    </row>
    <row r="26" spans="2:6" ht="22.5" customHeight="1" x14ac:dyDescent="0.25">
      <c r="B26" s="149" t="s">
        <v>15</v>
      </c>
      <c r="D26" s="278">
        <v>0</v>
      </c>
      <c r="E26" s="279"/>
      <c r="F26" s="280"/>
    </row>
    <row r="27" spans="2:6" ht="22.5" customHeight="1" x14ac:dyDescent="0.25">
      <c r="B27" s="149" t="s">
        <v>16</v>
      </c>
      <c r="D27" s="293"/>
      <c r="E27" s="293"/>
      <c r="F27" s="293"/>
    </row>
    <row r="28" spans="2:6" ht="22.5" customHeight="1" x14ac:dyDescent="0.25">
      <c r="B28" s="149" t="s">
        <v>17</v>
      </c>
      <c r="D28" s="294">
        <v>0</v>
      </c>
      <c r="E28" s="295"/>
      <c r="F28" s="296"/>
    </row>
    <row r="29" spans="2:6" ht="22.5" customHeight="1" x14ac:dyDescent="0.25">
      <c r="B29" s="149" t="s">
        <v>18</v>
      </c>
      <c r="D29" s="298" t="s">
        <v>19</v>
      </c>
      <c r="E29" s="299"/>
      <c r="F29" s="300"/>
    </row>
    <row r="30" spans="2:6" ht="22.5" customHeight="1" x14ac:dyDescent="0.25">
      <c r="B30" s="149" t="s">
        <v>20</v>
      </c>
      <c r="D30" s="281">
        <v>0</v>
      </c>
      <c r="E30" s="282"/>
      <c r="F30" s="283"/>
    </row>
    <row r="31" spans="2:6" ht="22.5" customHeight="1" x14ac:dyDescent="0.25">
      <c r="B31" s="149" t="s">
        <v>21</v>
      </c>
      <c r="D31" s="317"/>
      <c r="E31" s="317"/>
      <c r="F31" s="317"/>
    </row>
    <row r="32" spans="2:6" ht="22.5" customHeight="1" x14ac:dyDescent="0.25">
      <c r="B32" s="149" t="s">
        <v>22</v>
      </c>
      <c r="D32" s="284">
        <v>0</v>
      </c>
      <c r="E32" s="285"/>
      <c r="F32" s="286"/>
    </row>
    <row r="33" spans="1:9" ht="22.5" customHeight="1" x14ac:dyDescent="0.25"/>
    <row r="34" spans="1:9" ht="22.5" customHeight="1" x14ac:dyDescent="0.25">
      <c r="B34" s="149" t="s">
        <v>23</v>
      </c>
      <c r="D34" s="277"/>
      <c r="E34" s="277"/>
      <c r="F34" s="277"/>
    </row>
    <row r="35" spans="1:9" ht="22.5" customHeight="1" x14ac:dyDescent="0.25"/>
    <row r="36" spans="1:9" ht="22.5" customHeight="1" x14ac:dyDescent="0.25">
      <c r="B36" s="149" t="s">
        <v>24</v>
      </c>
      <c r="D36" s="277"/>
      <c r="E36" s="277"/>
      <c r="F36" s="277"/>
    </row>
    <row r="37" spans="1:9" ht="22.5" customHeight="1" x14ac:dyDescent="0.25">
      <c r="B37" s="149"/>
    </row>
    <row r="38" spans="1:9" ht="22.5" customHeight="1" x14ac:dyDescent="0.25"/>
    <row r="39" spans="1:9" ht="22.5" customHeight="1" x14ac:dyDescent="0.25"/>
    <row r="40" spans="1:9" ht="22.5" customHeight="1" x14ac:dyDescent="0.25"/>
    <row r="41" spans="1:9" ht="22.5" customHeight="1" x14ac:dyDescent="0.25">
      <c r="B41" s="193" t="s">
        <v>25</v>
      </c>
      <c r="C41" s="193"/>
      <c r="D41" s="311">
        <v>0</v>
      </c>
      <c r="E41" s="311"/>
      <c r="F41" s="311"/>
      <c r="G41" s="193"/>
      <c r="H41" s="193"/>
    </row>
    <row r="42" spans="1:9" ht="22.5" customHeight="1" x14ac:dyDescent="0.25">
      <c r="B42" s="193"/>
      <c r="C42" s="193"/>
      <c r="D42" s="311"/>
      <c r="E42" s="311"/>
      <c r="F42" s="311"/>
      <c r="G42" s="193"/>
      <c r="H42" s="193"/>
    </row>
    <row r="43" spans="1:9" ht="22.5" customHeight="1" x14ac:dyDescent="0.35">
      <c r="B43" s="193" t="s">
        <v>26</v>
      </c>
      <c r="C43" s="194"/>
      <c r="D43" s="316">
        <v>0</v>
      </c>
      <c r="E43" s="316"/>
      <c r="F43" s="316"/>
      <c r="G43" s="193"/>
      <c r="H43" s="193"/>
    </row>
    <row r="44" spans="1:9" ht="22.5" customHeight="1" x14ac:dyDescent="0.25"/>
    <row r="45" spans="1:9" ht="31.5" customHeight="1" x14ac:dyDescent="0.25">
      <c r="B45" s="197" t="s">
        <v>27</v>
      </c>
      <c r="C45" s="197" t="s">
        <v>28</v>
      </c>
      <c r="D45" s="197" t="s">
        <v>29</v>
      </c>
      <c r="E45" s="197" t="s">
        <v>30</v>
      </c>
      <c r="F45" s="197" t="s">
        <v>31</v>
      </c>
      <c r="G45" s="197" t="s">
        <v>32</v>
      </c>
      <c r="H45" s="197" t="s">
        <v>33</v>
      </c>
    </row>
    <row r="46" spans="1:9" ht="22.5" customHeight="1" x14ac:dyDescent="0.25">
      <c r="B46" s="198">
        <v>0</v>
      </c>
      <c r="C46" s="198">
        <v>0</v>
      </c>
      <c r="D46" s="198">
        <v>0</v>
      </c>
      <c r="E46" s="198">
        <v>0</v>
      </c>
      <c r="F46" s="198">
        <v>0</v>
      </c>
      <c r="G46" s="198">
        <v>0</v>
      </c>
      <c r="H46" s="198">
        <v>0</v>
      </c>
    </row>
    <row r="47" spans="1:9" ht="22.5" customHeight="1" x14ac:dyDescent="0.25">
      <c r="A47" s="310" t="s">
        <v>34</v>
      </c>
      <c r="B47" s="310"/>
      <c r="C47" s="310"/>
      <c r="D47" s="310"/>
      <c r="E47" s="310"/>
      <c r="F47" s="310"/>
      <c r="G47" s="310"/>
      <c r="H47" s="310"/>
      <c r="I47" s="310"/>
    </row>
    <row r="48" spans="1:9" ht="22.5" customHeight="1" x14ac:dyDescent="0.25">
      <c r="A48" s="310"/>
      <c r="B48" s="310"/>
      <c r="C48" s="310"/>
      <c r="D48" s="310"/>
      <c r="E48" s="310"/>
      <c r="F48" s="310"/>
      <c r="G48" s="310"/>
      <c r="H48" s="310"/>
      <c r="I48" s="310"/>
    </row>
    <row r="49" spans="1:9" ht="22.5" customHeight="1" x14ac:dyDescent="0.25">
      <c r="A49" s="310"/>
      <c r="B49" s="310"/>
      <c r="C49" s="310"/>
      <c r="D49" s="310"/>
      <c r="E49" s="310"/>
      <c r="F49" s="310"/>
      <c r="G49" s="310"/>
      <c r="H49" s="310"/>
      <c r="I49" s="310"/>
    </row>
    <row r="50" spans="1:9" ht="87.75" customHeight="1" x14ac:dyDescent="0.25">
      <c r="A50" s="310"/>
      <c r="B50" s="310"/>
      <c r="C50" s="310"/>
      <c r="D50" s="310"/>
      <c r="E50" s="310"/>
      <c r="F50" s="310"/>
      <c r="G50" s="310"/>
      <c r="H50" s="310"/>
      <c r="I50" s="310"/>
    </row>
  </sheetData>
  <sheetProtection algorithmName="SHA-512" hashValue="mGdkbeu+wZ4UlCLS95qRhH1b4T06sbtIdGVml2rzEe7cfd1r2tv2EVaSqxESDIGeZmmOnSsX89rZdeO4PeDMBg==" saltValue="Eb7FUZftGWjM+a89prGadg==" spinCount="100000" sheet="1" objects="1" scenarios="1"/>
  <mergeCells count="35">
    <mergeCell ref="A47:I50"/>
    <mergeCell ref="D42:F42"/>
    <mergeCell ref="D13:F13"/>
    <mergeCell ref="D14:F14"/>
    <mergeCell ref="D5:F5"/>
    <mergeCell ref="D16:F16"/>
    <mergeCell ref="D12:F12"/>
    <mergeCell ref="D21:F21"/>
    <mergeCell ref="D41:F41"/>
    <mergeCell ref="D43:F43"/>
    <mergeCell ref="D31:F31"/>
    <mergeCell ref="D32:F32"/>
    <mergeCell ref="D25:F25"/>
    <mergeCell ref="D10:F10"/>
    <mergeCell ref="D4:F4"/>
    <mergeCell ref="D7:F7"/>
    <mergeCell ref="D8:F8"/>
    <mergeCell ref="D9:F9"/>
    <mergeCell ref="D11:F11"/>
    <mergeCell ref="B2:H2"/>
    <mergeCell ref="D34:F34"/>
    <mergeCell ref="D36:F36"/>
    <mergeCell ref="D15:F15"/>
    <mergeCell ref="D30:F30"/>
    <mergeCell ref="D20:F20"/>
    <mergeCell ref="D24:F24"/>
    <mergeCell ref="D23:F23"/>
    <mergeCell ref="D22:F22"/>
    <mergeCell ref="D27:F27"/>
    <mergeCell ref="D26:F26"/>
    <mergeCell ref="D28:F28"/>
    <mergeCell ref="D19:F19"/>
    <mergeCell ref="D29:F29"/>
    <mergeCell ref="D17:F17"/>
    <mergeCell ref="D18:F18"/>
  </mergeCells>
  <conditionalFormatting sqref="B46">
    <cfRule type="expression" dxfId="179" priority="3">
      <formula>"SI(RESIDUO(FILA();2)=0;VERDADERO;FALSO)"</formula>
    </cfRule>
    <cfRule type="expression" dxfId="178" priority="4">
      <formula>"SI(RESIDUO(FILA();2)=0;VERDADERO;FALSO)"</formula>
    </cfRule>
  </conditionalFormatting>
  <conditionalFormatting sqref="C46:H46">
    <cfRule type="expression" dxfId="177" priority="1">
      <formula>"SI(RESIDUO(FILA();2)=0;VERDADERO;FALSO)"</formula>
    </cfRule>
    <cfRule type="expression" dxfId="176" priority="2">
      <formula>"SI(RESIDUO(FILA();2)=0;VERDADERO;FALSO)"</formula>
    </cfRule>
  </conditionalFormatting>
  <pageMargins left="0" right="0" top="0" bottom="0" header="0" footer="0"/>
  <pageSetup paperSize="9" scale="60" orientation="portrait" r:id="rId1"/>
  <headerFooter>
    <oddFooter>&amp;C_x000D_&amp;1#&amp;"Calibri"&amp;8&amp;K000000 Información Pública</oddFooter>
  </headerFooter>
  <drawing r:id="rId2"/>
  <legacyDrawing r:id="rId3"/>
  <controls>
    <mc:AlternateContent xmlns:mc="http://schemas.openxmlformats.org/markup-compatibility/2006">
      <mc:Choice Requires="x14">
        <control shapeId="24598" r:id="rId4" name="CommandButton1">
          <controlPr defaultSize="0" autoLine="0" r:id="rId5">
            <anchor moveWithCells="1">
              <from>
                <xdr:col>6</xdr:col>
                <xdr:colOff>411480</xdr:colOff>
                <xdr:row>40</xdr:row>
                <xdr:rowOff>190500</xdr:rowOff>
              </from>
              <to>
                <xdr:col>7</xdr:col>
                <xdr:colOff>647700</xdr:colOff>
                <xdr:row>42</xdr:row>
                <xdr:rowOff>60960</xdr:rowOff>
              </to>
            </anchor>
          </controlPr>
        </control>
      </mc:Choice>
      <mc:Fallback>
        <control shapeId="24598" r:id="rId4" name="CommandButton1"/>
      </mc:Fallback>
    </mc:AlternateContent>
    <mc:AlternateContent xmlns:mc="http://schemas.openxmlformats.org/markup-compatibility/2006">
      <mc:Choice Requires="x14">
        <control shapeId="24597" r:id="rId6" name="CMBtipobono">
          <controlPr defaultSize="0" autoLine="0" r:id="rId7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6</xdr:col>
                <xdr:colOff>30480</xdr:colOff>
                <xdr:row>22</xdr:row>
                <xdr:rowOff>0</xdr:rowOff>
              </to>
            </anchor>
          </controlPr>
        </control>
      </mc:Choice>
      <mc:Fallback>
        <control shapeId="24597" r:id="rId6" name="CMBtipobono"/>
      </mc:Fallback>
    </mc:AlternateContent>
    <mc:AlternateContent xmlns:mc="http://schemas.openxmlformats.org/markup-compatibility/2006">
      <mc:Choice Requires="x14">
        <control shapeId="24595" r:id="rId8" name="CMBcuotadoble2">
          <controlPr defaultSize="0" autoLine="0" r:id="rId9">
            <anchor moveWithCells="1">
              <from>
                <xdr:col>3</xdr:col>
                <xdr:colOff>0</xdr:colOff>
                <xdr:row>35</xdr:row>
                <xdr:rowOff>7620</xdr:rowOff>
              </from>
              <to>
                <xdr:col>6</xdr:col>
                <xdr:colOff>30480</xdr:colOff>
                <xdr:row>36</xdr:row>
                <xdr:rowOff>7620</xdr:rowOff>
              </to>
            </anchor>
          </controlPr>
        </control>
      </mc:Choice>
      <mc:Fallback>
        <control shapeId="24595" r:id="rId8" name="CMBcuotadoble2"/>
      </mc:Fallback>
    </mc:AlternateContent>
    <mc:AlternateContent xmlns:mc="http://schemas.openxmlformats.org/markup-compatibility/2006">
      <mc:Choice Requires="x14">
        <control shapeId="24590" r:id="rId10" name="Chcksegdes">
          <controlPr defaultSize="0" autoLine="0" r:id="rId11">
            <anchor moveWithCells="1">
              <from>
                <xdr:col>6</xdr:col>
                <xdr:colOff>220980</xdr:colOff>
                <xdr:row>28</xdr:row>
                <xdr:rowOff>7620</xdr:rowOff>
              </from>
              <to>
                <xdr:col>7</xdr:col>
                <xdr:colOff>152400</xdr:colOff>
                <xdr:row>29</xdr:row>
                <xdr:rowOff>0</xdr:rowOff>
              </to>
            </anchor>
          </controlPr>
        </control>
      </mc:Choice>
      <mc:Fallback>
        <control shapeId="24590" r:id="rId10" name="Chcksegdes"/>
      </mc:Fallback>
    </mc:AlternateContent>
    <mc:AlternateContent xmlns:mc="http://schemas.openxmlformats.org/markup-compatibility/2006">
      <mc:Choice Requires="x14">
        <control shapeId="24589" r:id="rId12" name="CMBcuotadoble">
          <controlPr defaultSize="0" autoLine="0" autoPict="0" r:id="rId13">
            <anchor moveWithCells="1">
              <from>
                <xdr:col>3</xdr:col>
                <xdr:colOff>7620</xdr:colOff>
                <xdr:row>33</xdr:row>
                <xdr:rowOff>7620</xdr:rowOff>
              </from>
              <to>
                <xdr:col>6</xdr:col>
                <xdr:colOff>38100</xdr:colOff>
                <xdr:row>34</xdr:row>
                <xdr:rowOff>7620</xdr:rowOff>
              </to>
            </anchor>
          </controlPr>
        </control>
      </mc:Choice>
      <mc:Fallback>
        <control shapeId="24589" r:id="rId12" name="CMBcuotadoble"/>
      </mc:Fallback>
    </mc:AlternateContent>
    <mc:AlternateContent xmlns:mc="http://schemas.openxmlformats.org/markup-compatibility/2006">
      <mc:Choice Requires="x14">
        <control shapeId="24587" r:id="rId14" name="CMBtipoenvio">
          <controlPr defaultSize="0" autoLine="0" r:id="rId15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6</xdr:col>
                <xdr:colOff>30480</xdr:colOff>
                <xdr:row>31</xdr:row>
                <xdr:rowOff>0</xdr:rowOff>
              </to>
            </anchor>
          </controlPr>
        </control>
      </mc:Choice>
      <mc:Fallback>
        <control shapeId="24587" r:id="rId14" name="CMBtipoenvio"/>
      </mc:Fallback>
    </mc:AlternateContent>
    <mc:AlternateContent xmlns:mc="http://schemas.openxmlformats.org/markup-compatibility/2006">
      <mc:Choice Requires="x14">
        <control shapeId="24585" r:id="rId16" name="CMBdesgravamen">
          <controlPr defaultSize="0" autoLine="0" r:id="rId17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6</xdr:col>
                <xdr:colOff>30480</xdr:colOff>
                <xdr:row>27</xdr:row>
                <xdr:rowOff>0</xdr:rowOff>
              </to>
            </anchor>
          </controlPr>
        </control>
      </mc:Choice>
      <mc:Fallback>
        <control shapeId="24585" r:id="rId16" name="CMBdesgravamen"/>
      </mc:Fallback>
    </mc:AlternateContent>
    <mc:AlternateContent xmlns:mc="http://schemas.openxmlformats.org/markup-compatibility/2006">
      <mc:Choice Requires="x14">
        <control shapeId="24584" r:id="rId18" name="CMBgrado">
          <controlPr defaultSize="0" autoLine="0" r:id="rId19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6</xdr:col>
                <xdr:colOff>30480</xdr:colOff>
                <xdr:row>16</xdr:row>
                <xdr:rowOff>0</xdr:rowOff>
              </to>
            </anchor>
          </controlPr>
        </control>
      </mc:Choice>
      <mc:Fallback>
        <control shapeId="24584" r:id="rId18" name="CMBgrado"/>
      </mc:Fallback>
    </mc:AlternateContent>
    <mc:AlternateContent xmlns:mc="http://schemas.openxmlformats.org/markup-compatibility/2006">
      <mc:Choice Requires="x14">
        <control shapeId="24582" r:id="rId20" name="Cuota">
          <controlPr defaultSize="0" autoLine="0" r:id="rId21">
            <anchor moveWithCells="1">
              <from>
                <xdr:col>6</xdr:col>
                <xdr:colOff>381000</xdr:colOff>
                <xdr:row>36</xdr:row>
                <xdr:rowOff>137160</xdr:rowOff>
              </from>
              <to>
                <xdr:col>7</xdr:col>
                <xdr:colOff>617220</xdr:colOff>
                <xdr:row>38</xdr:row>
                <xdr:rowOff>0</xdr:rowOff>
              </to>
            </anchor>
          </controlPr>
        </control>
      </mc:Choice>
      <mc:Fallback>
        <control shapeId="24582" r:id="rId20" name="Cuota"/>
      </mc:Fallback>
    </mc:AlternateContent>
    <mc:AlternateContent xmlns:mc="http://schemas.openxmlformats.org/markup-compatibility/2006">
      <mc:Choice Requires="x14">
        <control shapeId="24581" r:id="rId22" name="CMBproducto">
          <controlPr defaultSize="0" autoLine="0" r:id="rId23">
            <anchor moveWithCells="1">
              <from>
                <xdr:col>3</xdr:col>
                <xdr:colOff>7620</xdr:colOff>
                <xdr:row>4</xdr:row>
                <xdr:rowOff>30480</xdr:rowOff>
              </from>
              <to>
                <xdr:col>6</xdr:col>
                <xdr:colOff>38100</xdr:colOff>
                <xdr:row>5</xdr:row>
                <xdr:rowOff>0</xdr:rowOff>
              </to>
            </anchor>
          </controlPr>
        </control>
      </mc:Choice>
      <mc:Fallback>
        <control shapeId="24581" r:id="rId22" name="CMBproducto"/>
      </mc:Fallback>
    </mc:AlternateContent>
    <mc:AlternateContent xmlns:mc="http://schemas.openxmlformats.org/markup-compatibility/2006">
      <mc:Choice Requires="x14">
        <control shapeId="24580" r:id="rId24" name="CMBmoneda">
          <controlPr defaultSize="0" autoLine="0" r:id="rId25">
            <anchor moveWithCells="1">
              <from>
                <xdr:col>3</xdr:col>
                <xdr:colOff>7620</xdr:colOff>
                <xdr:row>3</xdr:row>
                <xdr:rowOff>0</xdr:rowOff>
              </from>
              <to>
                <xdr:col>6</xdr:col>
                <xdr:colOff>38100</xdr:colOff>
                <xdr:row>4</xdr:row>
                <xdr:rowOff>0</xdr:rowOff>
              </to>
            </anchor>
          </controlPr>
        </control>
      </mc:Choice>
      <mc:Fallback>
        <control shapeId="24580" r:id="rId24" name="CMBmoneda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3D96-52DA-4743-87B9-1B9559FCBB79}">
  <sheetPr codeName="Hoja1"/>
  <dimension ref="A1:L309"/>
  <sheetViews>
    <sheetView showGridLines="0" showRowColHeaders="0" workbookViewId="0">
      <selection activeCell="K9" sqref="K9:K248"/>
    </sheetView>
  </sheetViews>
  <sheetFormatPr baseColWidth="10" defaultColWidth="0" defaultRowHeight="13.2" zeroHeight="1" x14ac:dyDescent="0.25"/>
  <cols>
    <col min="1" max="1" width="2.5546875" customWidth="1"/>
    <col min="2" max="11" width="15.109375" customWidth="1"/>
    <col min="12" max="12" width="3.5546875" customWidth="1"/>
    <col min="13" max="16384" width="11.44140625" hidden="1"/>
  </cols>
  <sheetData>
    <row r="1" spans="2:11" ht="42.75" customHeight="1" x14ac:dyDescent="0.25">
      <c r="B1" s="325"/>
      <c r="C1" s="326"/>
      <c r="D1" s="326"/>
      <c r="E1" s="326"/>
      <c r="F1" s="326"/>
      <c r="G1" s="326"/>
      <c r="H1" s="326"/>
      <c r="I1" s="326"/>
      <c r="J1" s="326"/>
      <c r="K1" s="327"/>
    </row>
    <row r="2" spans="2:11" s="196" customFormat="1" ht="24.75" customHeight="1" x14ac:dyDescent="0.4">
      <c r="B2" s="319" t="s">
        <v>0</v>
      </c>
      <c r="C2" s="319"/>
      <c r="D2" s="319"/>
      <c r="E2" s="319"/>
      <c r="F2" s="319"/>
      <c r="G2" s="319"/>
      <c r="H2" s="319"/>
      <c r="I2" s="319"/>
      <c r="J2" s="319"/>
      <c r="K2" s="319"/>
    </row>
    <row r="3" spans="2:11" ht="22.5" customHeight="1" x14ac:dyDescent="0.25">
      <c r="B3" s="320" t="s">
        <v>35</v>
      </c>
      <c r="C3" s="320"/>
      <c r="D3" s="320"/>
      <c r="E3" s="320"/>
      <c r="F3" s="320"/>
      <c r="G3" s="320"/>
      <c r="H3" s="320"/>
      <c r="I3" s="320"/>
      <c r="J3" s="320"/>
      <c r="K3" s="320"/>
    </row>
    <row r="4" spans="2:11" ht="22.5" customHeight="1" x14ac:dyDescent="0.25">
      <c r="B4" s="321"/>
      <c r="C4" s="321"/>
      <c r="D4" s="321"/>
      <c r="E4" s="321"/>
      <c r="F4" s="321"/>
      <c r="G4" s="321"/>
      <c r="H4" s="321"/>
      <c r="I4" s="321"/>
      <c r="J4" s="321"/>
      <c r="K4" s="321"/>
    </row>
    <row r="5" spans="2:11" ht="32.85" customHeight="1" x14ac:dyDescent="0.25">
      <c r="E5" s="197" t="s">
        <v>27</v>
      </c>
      <c r="F5" s="197" t="s">
        <v>28</v>
      </c>
      <c r="G5" s="197" t="s">
        <v>29</v>
      </c>
      <c r="H5" s="197" t="s">
        <v>30</v>
      </c>
      <c r="I5" s="197" t="s">
        <v>31</v>
      </c>
      <c r="J5" s="197" t="s">
        <v>32</v>
      </c>
      <c r="K5" s="197" t="s">
        <v>36</v>
      </c>
    </row>
    <row r="6" spans="2:11" ht="22.5" customHeight="1" x14ac:dyDescent="0.25">
      <c r="B6" s="322" t="s">
        <v>37</v>
      </c>
      <c r="C6" s="323"/>
      <c r="D6" s="324"/>
      <c r="E6" s="198"/>
      <c r="F6" s="198"/>
      <c r="G6" s="198"/>
      <c r="H6" s="198"/>
      <c r="I6" s="198"/>
      <c r="J6" s="198"/>
      <c r="K6" s="198"/>
    </row>
    <row r="7" spans="2:11" ht="22.5" customHeight="1" x14ac:dyDescent="0.25"/>
    <row r="8" spans="2:11" ht="35.25" customHeight="1" x14ac:dyDescent="0.25">
      <c r="B8" s="197" t="s">
        <v>38</v>
      </c>
      <c r="C8" s="197" t="s">
        <v>39</v>
      </c>
      <c r="D8" s="197" t="s">
        <v>40</v>
      </c>
      <c r="E8" s="197" t="s">
        <v>27</v>
      </c>
      <c r="F8" s="197" t="s">
        <v>28</v>
      </c>
      <c r="G8" s="197" t="s">
        <v>29</v>
      </c>
      <c r="H8" s="197" t="s">
        <v>30</v>
      </c>
      <c r="I8" s="197" t="s">
        <v>31</v>
      </c>
      <c r="J8" s="197" t="s">
        <v>32</v>
      </c>
      <c r="K8" s="197" t="s">
        <v>36</v>
      </c>
    </row>
    <row r="9" spans="2:11" ht="22.5" customHeight="1" x14ac:dyDescent="0.25">
      <c r="B9" s="199"/>
      <c r="C9" s="200"/>
      <c r="D9" s="201"/>
      <c r="E9" s="201"/>
      <c r="F9" s="201"/>
      <c r="G9" s="201"/>
      <c r="H9" s="201"/>
      <c r="I9" s="201"/>
      <c r="J9" s="201"/>
      <c r="K9" s="201"/>
    </row>
    <row r="10" spans="2:11" ht="22.5" customHeight="1" x14ac:dyDescent="0.25">
      <c r="B10" s="202"/>
      <c r="C10" s="203"/>
      <c r="D10" s="204"/>
      <c r="E10" s="204"/>
      <c r="F10" s="204"/>
      <c r="G10" s="204"/>
      <c r="H10" s="204"/>
      <c r="I10" s="204"/>
      <c r="J10" s="204"/>
      <c r="K10" s="204"/>
    </row>
    <row r="11" spans="2:11" ht="22.5" customHeight="1" x14ac:dyDescent="0.25">
      <c r="B11" s="199"/>
      <c r="C11" s="200"/>
      <c r="D11" s="201"/>
      <c r="E11" s="201"/>
      <c r="F11" s="201"/>
      <c r="G11" s="201"/>
      <c r="H11" s="201"/>
      <c r="I11" s="201"/>
      <c r="J11" s="201"/>
      <c r="K11" s="201"/>
    </row>
    <row r="12" spans="2:11" ht="22.5" customHeight="1" x14ac:dyDescent="0.25">
      <c r="B12" s="202"/>
      <c r="C12" s="203"/>
      <c r="D12" s="204"/>
      <c r="E12" s="204"/>
      <c r="F12" s="204"/>
      <c r="G12" s="204"/>
      <c r="H12" s="204"/>
      <c r="I12" s="204"/>
      <c r="J12" s="204"/>
      <c r="K12" s="204"/>
    </row>
    <row r="13" spans="2:11" ht="22.5" customHeight="1" x14ac:dyDescent="0.25">
      <c r="B13" s="199"/>
      <c r="C13" s="200"/>
      <c r="D13" s="201"/>
      <c r="E13" s="201"/>
      <c r="F13" s="201"/>
      <c r="G13" s="201"/>
      <c r="H13" s="201"/>
      <c r="I13" s="201"/>
      <c r="J13" s="201"/>
      <c r="K13" s="201"/>
    </row>
    <row r="14" spans="2:11" ht="22.5" customHeight="1" x14ac:dyDescent="0.25">
      <c r="B14" s="202"/>
      <c r="C14" s="203"/>
      <c r="D14" s="204"/>
      <c r="E14" s="204"/>
      <c r="F14" s="204"/>
      <c r="G14" s="204"/>
      <c r="H14" s="204"/>
      <c r="I14" s="204"/>
      <c r="J14" s="204"/>
      <c r="K14" s="204"/>
    </row>
    <row r="15" spans="2:11" ht="22.5" customHeight="1" x14ac:dyDescent="0.25">
      <c r="B15" s="199"/>
      <c r="C15" s="200"/>
      <c r="D15" s="201"/>
      <c r="E15" s="201"/>
      <c r="F15" s="201"/>
      <c r="G15" s="201"/>
      <c r="H15" s="201"/>
      <c r="I15" s="201"/>
      <c r="J15" s="201"/>
      <c r="K15" s="201"/>
    </row>
    <row r="16" spans="2:11" ht="22.5" customHeight="1" x14ac:dyDescent="0.25">
      <c r="B16" s="202"/>
      <c r="C16" s="203"/>
      <c r="D16" s="204"/>
      <c r="E16" s="204"/>
      <c r="F16" s="204"/>
      <c r="G16" s="204"/>
      <c r="H16" s="204"/>
      <c r="I16" s="204"/>
      <c r="J16" s="204"/>
      <c r="K16" s="204"/>
    </row>
    <row r="17" spans="2:11" ht="22.5" customHeight="1" x14ac:dyDescent="0.25">
      <c r="B17" s="199"/>
      <c r="C17" s="200"/>
      <c r="D17" s="201"/>
      <c r="E17" s="201"/>
      <c r="F17" s="201"/>
      <c r="G17" s="201"/>
      <c r="H17" s="201"/>
      <c r="I17" s="201"/>
      <c r="J17" s="201"/>
      <c r="K17" s="201"/>
    </row>
    <row r="18" spans="2:11" ht="22.5" customHeight="1" x14ac:dyDescent="0.25">
      <c r="B18" s="202"/>
      <c r="C18" s="203"/>
      <c r="D18" s="204"/>
      <c r="E18" s="204"/>
      <c r="F18" s="204"/>
      <c r="G18" s="204"/>
      <c r="H18" s="204"/>
      <c r="I18" s="204"/>
      <c r="J18" s="204"/>
      <c r="K18" s="204"/>
    </row>
    <row r="19" spans="2:11" ht="22.5" customHeight="1" x14ac:dyDescent="0.25">
      <c r="B19" s="199"/>
      <c r="C19" s="200"/>
      <c r="D19" s="201"/>
      <c r="E19" s="201"/>
      <c r="F19" s="201"/>
      <c r="G19" s="201"/>
      <c r="H19" s="201"/>
      <c r="I19" s="201"/>
      <c r="J19" s="201"/>
      <c r="K19" s="201"/>
    </row>
    <row r="20" spans="2:11" ht="22.5" customHeight="1" x14ac:dyDescent="0.25">
      <c r="B20" s="202"/>
      <c r="C20" s="203"/>
      <c r="D20" s="204"/>
      <c r="E20" s="204"/>
      <c r="F20" s="204"/>
      <c r="G20" s="204"/>
      <c r="H20" s="204"/>
      <c r="I20" s="204"/>
      <c r="J20" s="204"/>
      <c r="K20" s="204"/>
    </row>
    <row r="21" spans="2:11" ht="22.5" customHeight="1" x14ac:dyDescent="0.25">
      <c r="B21" s="199"/>
      <c r="C21" s="200"/>
      <c r="D21" s="201"/>
      <c r="E21" s="201"/>
      <c r="F21" s="201"/>
      <c r="G21" s="201"/>
      <c r="H21" s="201"/>
      <c r="I21" s="201"/>
      <c r="J21" s="201"/>
      <c r="K21" s="201"/>
    </row>
    <row r="22" spans="2:11" ht="22.5" customHeight="1" x14ac:dyDescent="0.25">
      <c r="B22" s="202"/>
      <c r="C22" s="203"/>
      <c r="D22" s="204"/>
      <c r="E22" s="204"/>
      <c r="F22" s="204"/>
      <c r="G22" s="204"/>
      <c r="H22" s="204"/>
      <c r="I22" s="204"/>
      <c r="J22" s="204"/>
      <c r="K22" s="204"/>
    </row>
    <row r="23" spans="2:11" ht="22.5" customHeight="1" x14ac:dyDescent="0.25">
      <c r="B23" s="199"/>
      <c r="C23" s="200"/>
      <c r="D23" s="201"/>
      <c r="E23" s="201"/>
      <c r="F23" s="201"/>
      <c r="G23" s="201"/>
      <c r="H23" s="201"/>
      <c r="I23" s="201"/>
      <c r="J23" s="201"/>
      <c r="K23" s="201"/>
    </row>
    <row r="24" spans="2:11" ht="22.5" customHeight="1" x14ac:dyDescent="0.25">
      <c r="B24" s="202"/>
      <c r="C24" s="203"/>
      <c r="D24" s="204"/>
      <c r="E24" s="204"/>
      <c r="F24" s="204"/>
      <c r="G24" s="204"/>
      <c r="H24" s="204"/>
      <c r="I24" s="204"/>
      <c r="J24" s="204"/>
      <c r="K24" s="204"/>
    </row>
    <row r="25" spans="2:11" ht="22.5" customHeight="1" x14ac:dyDescent="0.25">
      <c r="B25" s="199"/>
      <c r="C25" s="200"/>
      <c r="D25" s="201"/>
      <c r="E25" s="201"/>
      <c r="F25" s="201"/>
      <c r="G25" s="201"/>
      <c r="H25" s="201"/>
      <c r="I25" s="201"/>
      <c r="J25" s="201"/>
      <c r="K25" s="201"/>
    </row>
    <row r="26" spans="2:11" ht="22.5" customHeight="1" x14ac:dyDescent="0.25">
      <c r="B26" s="202"/>
      <c r="C26" s="203"/>
      <c r="D26" s="204"/>
      <c r="E26" s="204"/>
      <c r="F26" s="204"/>
      <c r="G26" s="204"/>
      <c r="H26" s="204"/>
      <c r="I26" s="204"/>
      <c r="J26" s="204"/>
      <c r="K26" s="204"/>
    </row>
    <row r="27" spans="2:11" ht="22.5" customHeight="1" x14ac:dyDescent="0.25">
      <c r="B27" s="199"/>
      <c r="C27" s="200"/>
      <c r="D27" s="201"/>
      <c r="E27" s="201"/>
      <c r="F27" s="201"/>
      <c r="G27" s="201"/>
      <c r="H27" s="201"/>
      <c r="I27" s="201"/>
      <c r="J27" s="201"/>
      <c r="K27" s="201"/>
    </row>
    <row r="28" spans="2:11" ht="22.5" customHeight="1" x14ac:dyDescent="0.25">
      <c r="B28" s="202"/>
      <c r="C28" s="203"/>
      <c r="D28" s="204"/>
      <c r="E28" s="204"/>
      <c r="F28" s="204"/>
      <c r="G28" s="204"/>
      <c r="H28" s="204"/>
      <c r="I28" s="204"/>
      <c r="J28" s="204"/>
      <c r="K28" s="204"/>
    </row>
    <row r="29" spans="2:11" ht="22.5" customHeight="1" x14ac:dyDescent="0.25">
      <c r="B29" s="199"/>
      <c r="C29" s="200"/>
      <c r="D29" s="201"/>
      <c r="E29" s="201"/>
      <c r="F29" s="201"/>
      <c r="G29" s="201"/>
      <c r="H29" s="201"/>
      <c r="I29" s="201"/>
      <c r="J29" s="201"/>
      <c r="K29" s="201"/>
    </row>
    <row r="30" spans="2:11" ht="22.5" customHeight="1" x14ac:dyDescent="0.25">
      <c r="B30" s="202"/>
      <c r="C30" s="203"/>
      <c r="D30" s="204"/>
      <c r="E30" s="204"/>
      <c r="F30" s="204"/>
      <c r="G30" s="204"/>
      <c r="H30" s="204"/>
      <c r="I30" s="204"/>
      <c r="J30" s="204"/>
      <c r="K30" s="204"/>
    </row>
    <row r="31" spans="2:11" ht="22.5" customHeight="1" x14ac:dyDescent="0.25">
      <c r="B31" s="199"/>
      <c r="C31" s="200"/>
      <c r="D31" s="201"/>
      <c r="E31" s="201"/>
      <c r="F31" s="201"/>
      <c r="G31" s="201"/>
      <c r="H31" s="201"/>
      <c r="I31" s="201"/>
      <c r="J31" s="201"/>
      <c r="K31" s="201"/>
    </row>
    <row r="32" spans="2:11" ht="22.5" customHeight="1" x14ac:dyDescent="0.25">
      <c r="B32" s="202"/>
      <c r="C32" s="203"/>
      <c r="D32" s="204"/>
      <c r="E32" s="204"/>
      <c r="F32" s="204"/>
      <c r="G32" s="204"/>
      <c r="H32" s="204"/>
      <c r="I32" s="204"/>
      <c r="J32" s="204"/>
      <c r="K32" s="204"/>
    </row>
    <row r="33" spans="2:11" ht="22.5" customHeight="1" x14ac:dyDescent="0.25">
      <c r="B33" s="199"/>
      <c r="C33" s="200"/>
      <c r="D33" s="201"/>
      <c r="E33" s="201"/>
      <c r="F33" s="201"/>
      <c r="G33" s="201"/>
      <c r="H33" s="201"/>
      <c r="I33" s="201"/>
      <c r="J33" s="201"/>
      <c r="K33" s="201"/>
    </row>
    <row r="34" spans="2:11" ht="22.5" customHeight="1" x14ac:dyDescent="0.25">
      <c r="B34" s="202"/>
      <c r="C34" s="203"/>
      <c r="D34" s="204"/>
      <c r="E34" s="204"/>
      <c r="F34" s="204"/>
      <c r="G34" s="204"/>
      <c r="H34" s="204"/>
      <c r="I34" s="204"/>
      <c r="J34" s="204"/>
      <c r="K34" s="204"/>
    </row>
    <row r="35" spans="2:11" ht="22.5" customHeight="1" x14ac:dyDescent="0.25">
      <c r="B35" s="199"/>
      <c r="C35" s="200"/>
      <c r="D35" s="201"/>
      <c r="E35" s="201"/>
      <c r="F35" s="201"/>
      <c r="G35" s="201"/>
      <c r="H35" s="201"/>
      <c r="I35" s="201"/>
      <c r="J35" s="201"/>
      <c r="K35" s="201"/>
    </row>
    <row r="36" spans="2:11" ht="22.5" customHeight="1" x14ac:dyDescent="0.25">
      <c r="B36" s="202"/>
      <c r="C36" s="203"/>
      <c r="D36" s="204"/>
      <c r="E36" s="204"/>
      <c r="F36" s="204"/>
      <c r="G36" s="204"/>
      <c r="H36" s="204"/>
      <c r="I36" s="204"/>
      <c r="J36" s="204"/>
      <c r="K36" s="204"/>
    </row>
    <row r="37" spans="2:11" ht="22.5" customHeight="1" x14ac:dyDescent="0.25">
      <c r="B37" s="199"/>
      <c r="C37" s="200"/>
      <c r="D37" s="201"/>
      <c r="E37" s="201"/>
      <c r="F37" s="201"/>
      <c r="G37" s="201"/>
      <c r="H37" s="201"/>
      <c r="I37" s="201"/>
      <c r="J37" s="201"/>
      <c r="K37" s="201"/>
    </row>
    <row r="38" spans="2:11" ht="22.5" customHeight="1" x14ac:dyDescent="0.25">
      <c r="B38" s="202"/>
      <c r="C38" s="203"/>
      <c r="D38" s="204"/>
      <c r="E38" s="204"/>
      <c r="F38" s="204"/>
      <c r="G38" s="204"/>
      <c r="H38" s="204"/>
      <c r="I38" s="204"/>
      <c r="J38" s="204"/>
      <c r="K38" s="204"/>
    </row>
    <row r="39" spans="2:11" ht="22.5" customHeight="1" x14ac:dyDescent="0.25">
      <c r="B39" s="199"/>
      <c r="C39" s="200"/>
      <c r="D39" s="201"/>
      <c r="E39" s="201"/>
      <c r="F39" s="201"/>
      <c r="G39" s="201"/>
      <c r="H39" s="201"/>
      <c r="I39" s="201"/>
      <c r="J39" s="201"/>
      <c r="K39" s="201"/>
    </row>
    <row r="40" spans="2:11" ht="22.5" customHeight="1" x14ac:dyDescent="0.25">
      <c r="B40" s="202"/>
      <c r="C40" s="203"/>
      <c r="D40" s="204"/>
      <c r="E40" s="204"/>
      <c r="F40" s="204"/>
      <c r="G40" s="204"/>
      <c r="H40" s="204"/>
      <c r="I40" s="204"/>
      <c r="J40" s="204"/>
      <c r="K40" s="204"/>
    </row>
    <row r="41" spans="2:11" ht="22.5" customHeight="1" x14ac:dyDescent="0.25">
      <c r="B41" s="199"/>
      <c r="C41" s="200"/>
      <c r="D41" s="201"/>
      <c r="E41" s="201"/>
      <c r="F41" s="201"/>
      <c r="G41" s="201"/>
      <c r="H41" s="201"/>
      <c r="I41" s="201"/>
      <c r="J41" s="201"/>
      <c r="K41" s="201"/>
    </row>
    <row r="42" spans="2:11" ht="22.5" customHeight="1" x14ac:dyDescent="0.25">
      <c r="B42" s="202"/>
      <c r="C42" s="203"/>
      <c r="D42" s="204"/>
      <c r="E42" s="204"/>
      <c r="F42" s="204"/>
      <c r="G42" s="204"/>
      <c r="H42" s="204"/>
      <c r="I42" s="204"/>
      <c r="J42" s="204"/>
      <c r="K42" s="204"/>
    </row>
    <row r="43" spans="2:11" ht="22.5" customHeight="1" x14ac:dyDescent="0.25">
      <c r="B43" s="199"/>
      <c r="C43" s="200"/>
      <c r="D43" s="201"/>
      <c r="E43" s="201"/>
      <c r="F43" s="201"/>
      <c r="G43" s="201"/>
      <c r="H43" s="201"/>
      <c r="I43" s="201"/>
      <c r="J43" s="201"/>
      <c r="K43" s="201"/>
    </row>
    <row r="44" spans="2:11" ht="22.5" customHeight="1" x14ac:dyDescent="0.25">
      <c r="B44" s="202"/>
      <c r="C44" s="203"/>
      <c r="D44" s="204"/>
      <c r="E44" s="204"/>
      <c r="F44" s="204"/>
      <c r="G44" s="204"/>
      <c r="H44" s="204"/>
      <c r="I44" s="204"/>
      <c r="J44" s="204"/>
      <c r="K44" s="204"/>
    </row>
    <row r="45" spans="2:11" ht="22.5" customHeight="1" x14ac:dyDescent="0.25">
      <c r="B45" s="199"/>
      <c r="C45" s="200"/>
      <c r="D45" s="201"/>
      <c r="E45" s="201"/>
      <c r="F45" s="201"/>
      <c r="G45" s="201"/>
      <c r="H45" s="201"/>
      <c r="I45" s="201"/>
      <c r="J45" s="201"/>
      <c r="K45" s="201"/>
    </row>
    <row r="46" spans="2:11" ht="22.5" customHeight="1" x14ac:dyDescent="0.25">
      <c r="B46" s="202"/>
      <c r="C46" s="203"/>
      <c r="D46" s="204"/>
      <c r="E46" s="204"/>
      <c r="F46" s="204"/>
      <c r="G46" s="204"/>
      <c r="H46" s="204"/>
      <c r="I46" s="204"/>
      <c r="J46" s="204"/>
      <c r="K46" s="204"/>
    </row>
    <row r="47" spans="2:11" ht="22.5" customHeight="1" x14ac:dyDescent="0.25">
      <c r="B47" s="199"/>
      <c r="C47" s="200"/>
      <c r="D47" s="201"/>
      <c r="E47" s="201"/>
      <c r="F47" s="201"/>
      <c r="G47" s="201"/>
      <c r="H47" s="201"/>
      <c r="I47" s="201"/>
      <c r="J47" s="201"/>
      <c r="K47" s="201"/>
    </row>
    <row r="48" spans="2:11" ht="22.5" customHeight="1" x14ac:dyDescent="0.25">
      <c r="B48" s="202"/>
      <c r="C48" s="203"/>
      <c r="D48" s="204"/>
      <c r="E48" s="204"/>
      <c r="F48" s="204"/>
      <c r="G48" s="204"/>
      <c r="H48" s="204"/>
      <c r="I48" s="204"/>
      <c r="J48" s="204"/>
      <c r="K48" s="204"/>
    </row>
    <row r="49" spans="2:11" ht="22.5" customHeight="1" x14ac:dyDescent="0.25">
      <c r="B49" s="199"/>
      <c r="C49" s="200"/>
      <c r="D49" s="201"/>
      <c r="E49" s="201"/>
      <c r="F49" s="201"/>
      <c r="G49" s="201"/>
      <c r="H49" s="201"/>
      <c r="I49" s="201"/>
      <c r="J49" s="201"/>
      <c r="K49" s="201"/>
    </row>
    <row r="50" spans="2:11" ht="22.5" customHeight="1" x14ac:dyDescent="0.25">
      <c r="B50" s="202"/>
      <c r="C50" s="203"/>
      <c r="D50" s="204"/>
      <c r="E50" s="204"/>
      <c r="F50" s="204"/>
      <c r="G50" s="204"/>
      <c r="H50" s="204"/>
      <c r="I50" s="204"/>
      <c r="J50" s="204"/>
      <c r="K50" s="204"/>
    </row>
    <row r="51" spans="2:11" ht="22.5" customHeight="1" x14ac:dyDescent="0.25">
      <c r="B51" s="199"/>
      <c r="C51" s="200"/>
      <c r="D51" s="201"/>
      <c r="E51" s="201"/>
      <c r="F51" s="201"/>
      <c r="G51" s="201"/>
      <c r="H51" s="201"/>
      <c r="I51" s="201"/>
      <c r="J51" s="201"/>
      <c r="K51" s="201"/>
    </row>
    <row r="52" spans="2:11" ht="22.5" customHeight="1" x14ac:dyDescent="0.25">
      <c r="B52" s="202"/>
      <c r="C52" s="203"/>
      <c r="D52" s="204"/>
      <c r="E52" s="204"/>
      <c r="F52" s="204"/>
      <c r="G52" s="204"/>
      <c r="H52" s="204"/>
      <c r="I52" s="204"/>
      <c r="J52" s="204"/>
      <c r="K52" s="204"/>
    </row>
    <row r="53" spans="2:11" ht="22.5" customHeight="1" x14ac:dyDescent="0.25">
      <c r="B53" s="199"/>
      <c r="C53" s="200"/>
      <c r="D53" s="201"/>
      <c r="E53" s="201"/>
      <c r="F53" s="201"/>
      <c r="G53" s="201"/>
      <c r="H53" s="201"/>
      <c r="I53" s="201"/>
      <c r="J53" s="201"/>
      <c r="K53" s="201"/>
    </row>
    <row r="54" spans="2:11" ht="22.5" customHeight="1" x14ac:dyDescent="0.25">
      <c r="B54" s="202"/>
      <c r="C54" s="203"/>
      <c r="D54" s="204"/>
      <c r="E54" s="204"/>
      <c r="F54" s="204"/>
      <c r="G54" s="204"/>
      <c r="H54" s="204"/>
      <c r="I54" s="204"/>
      <c r="J54" s="204"/>
      <c r="K54" s="204"/>
    </row>
    <row r="55" spans="2:11" ht="22.5" customHeight="1" x14ac:dyDescent="0.25">
      <c r="B55" s="199"/>
      <c r="C55" s="200"/>
      <c r="D55" s="201"/>
      <c r="E55" s="201"/>
      <c r="F55" s="201"/>
      <c r="G55" s="201"/>
      <c r="H55" s="201"/>
      <c r="I55" s="201"/>
      <c r="J55" s="201"/>
      <c r="K55" s="201"/>
    </row>
    <row r="56" spans="2:11" ht="22.5" customHeight="1" x14ac:dyDescent="0.25">
      <c r="B56" s="202"/>
      <c r="C56" s="203"/>
      <c r="D56" s="204"/>
      <c r="E56" s="204"/>
      <c r="F56" s="204"/>
      <c r="G56" s="204"/>
      <c r="H56" s="204"/>
      <c r="I56" s="204"/>
      <c r="J56" s="204"/>
      <c r="K56" s="204"/>
    </row>
    <row r="57" spans="2:11" ht="22.5" customHeight="1" x14ac:dyDescent="0.25">
      <c r="B57" s="199"/>
      <c r="C57" s="200"/>
      <c r="D57" s="201"/>
      <c r="E57" s="201"/>
      <c r="F57" s="201"/>
      <c r="G57" s="201"/>
      <c r="H57" s="201"/>
      <c r="I57" s="201"/>
      <c r="J57" s="201"/>
      <c r="K57" s="201"/>
    </row>
    <row r="58" spans="2:11" ht="22.5" customHeight="1" x14ac:dyDescent="0.25">
      <c r="B58" s="202"/>
      <c r="C58" s="203"/>
      <c r="D58" s="204"/>
      <c r="E58" s="204"/>
      <c r="F58" s="204"/>
      <c r="G58" s="204"/>
      <c r="H58" s="204"/>
      <c r="I58" s="204"/>
      <c r="J58" s="204"/>
      <c r="K58" s="204"/>
    </row>
    <row r="59" spans="2:11" ht="22.5" customHeight="1" x14ac:dyDescent="0.25">
      <c r="B59" s="199"/>
      <c r="C59" s="200"/>
      <c r="D59" s="201"/>
      <c r="E59" s="201"/>
      <c r="F59" s="201"/>
      <c r="G59" s="201"/>
      <c r="H59" s="201"/>
      <c r="I59" s="201"/>
      <c r="J59" s="201"/>
      <c r="K59" s="201"/>
    </row>
    <row r="60" spans="2:11" ht="22.5" customHeight="1" x14ac:dyDescent="0.25">
      <c r="B60" s="202"/>
      <c r="C60" s="203"/>
      <c r="D60" s="204"/>
      <c r="E60" s="204"/>
      <c r="F60" s="204"/>
      <c r="G60" s="204"/>
      <c r="H60" s="204"/>
      <c r="I60" s="204"/>
      <c r="J60" s="204"/>
      <c r="K60" s="204"/>
    </row>
    <row r="61" spans="2:11" ht="22.5" customHeight="1" x14ac:dyDescent="0.25">
      <c r="B61" s="199"/>
      <c r="C61" s="200"/>
      <c r="D61" s="201"/>
      <c r="E61" s="201"/>
      <c r="F61" s="201"/>
      <c r="G61" s="201"/>
      <c r="H61" s="201"/>
      <c r="I61" s="201"/>
      <c r="J61" s="201"/>
      <c r="K61" s="201"/>
    </row>
    <row r="62" spans="2:11" ht="22.5" customHeight="1" x14ac:dyDescent="0.25">
      <c r="B62" s="202"/>
      <c r="C62" s="203"/>
      <c r="D62" s="204"/>
      <c r="E62" s="204"/>
      <c r="F62" s="204"/>
      <c r="G62" s="204"/>
      <c r="H62" s="204"/>
      <c r="I62" s="204"/>
      <c r="J62" s="204"/>
      <c r="K62" s="204"/>
    </row>
    <row r="63" spans="2:11" ht="22.5" customHeight="1" x14ac:dyDescent="0.25">
      <c r="B63" s="199"/>
      <c r="C63" s="200"/>
      <c r="D63" s="201"/>
      <c r="E63" s="201"/>
      <c r="F63" s="201"/>
      <c r="G63" s="201"/>
      <c r="H63" s="201"/>
      <c r="I63" s="201"/>
      <c r="J63" s="201"/>
      <c r="K63" s="201"/>
    </row>
    <row r="64" spans="2:11" ht="22.5" customHeight="1" x14ac:dyDescent="0.25">
      <c r="B64" s="202"/>
      <c r="C64" s="203"/>
      <c r="D64" s="204"/>
      <c r="E64" s="204"/>
      <c r="F64" s="204"/>
      <c r="G64" s="204"/>
      <c r="H64" s="204"/>
      <c r="I64" s="204"/>
      <c r="J64" s="204"/>
      <c r="K64" s="204"/>
    </row>
    <row r="65" spans="2:11" ht="22.5" customHeight="1" x14ac:dyDescent="0.25">
      <c r="B65" s="199"/>
      <c r="C65" s="200"/>
      <c r="D65" s="201"/>
      <c r="E65" s="201"/>
      <c r="F65" s="201"/>
      <c r="G65" s="201"/>
      <c r="H65" s="201"/>
      <c r="I65" s="201"/>
      <c r="J65" s="201"/>
      <c r="K65" s="201"/>
    </row>
    <row r="66" spans="2:11" ht="22.5" customHeight="1" x14ac:dyDescent="0.25">
      <c r="B66" s="202"/>
      <c r="C66" s="203"/>
      <c r="D66" s="204"/>
      <c r="E66" s="204"/>
      <c r="F66" s="204"/>
      <c r="G66" s="204"/>
      <c r="H66" s="204"/>
      <c r="I66" s="204"/>
      <c r="J66" s="204"/>
      <c r="K66" s="204"/>
    </row>
    <row r="67" spans="2:11" ht="22.5" customHeight="1" x14ac:dyDescent="0.25">
      <c r="B67" s="199"/>
      <c r="C67" s="200"/>
      <c r="D67" s="201"/>
      <c r="E67" s="201"/>
      <c r="F67" s="201"/>
      <c r="G67" s="201"/>
      <c r="H67" s="201"/>
      <c r="I67" s="201"/>
      <c r="J67" s="201"/>
      <c r="K67" s="201"/>
    </row>
    <row r="68" spans="2:11" ht="22.5" customHeight="1" x14ac:dyDescent="0.25">
      <c r="B68" s="202"/>
      <c r="C68" s="203"/>
      <c r="D68" s="204"/>
      <c r="E68" s="204"/>
      <c r="F68" s="204"/>
      <c r="G68" s="204"/>
      <c r="H68" s="204"/>
      <c r="I68" s="204"/>
      <c r="J68" s="204"/>
      <c r="K68" s="204"/>
    </row>
    <row r="69" spans="2:11" ht="22.5" customHeight="1" x14ac:dyDescent="0.25">
      <c r="B69" s="199"/>
      <c r="C69" s="200"/>
      <c r="D69" s="201"/>
      <c r="E69" s="201"/>
      <c r="F69" s="201"/>
      <c r="G69" s="201"/>
      <c r="H69" s="201"/>
      <c r="I69" s="201"/>
      <c r="J69" s="201"/>
      <c r="K69" s="201"/>
    </row>
    <row r="70" spans="2:11" ht="22.5" customHeight="1" x14ac:dyDescent="0.25">
      <c r="B70" s="202"/>
      <c r="C70" s="203"/>
      <c r="D70" s="204"/>
      <c r="E70" s="204"/>
      <c r="F70" s="204"/>
      <c r="G70" s="204"/>
      <c r="H70" s="204"/>
      <c r="I70" s="204"/>
      <c r="J70" s="204"/>
      <c r="K70" s="204"/>
    </row>
    <row r="71" spans="2:11" ht="22.5" customHeight="1" x14ac:dyDescent="0.25">
      <c r="B71" s="199"/>
      <c r="C71" s="200"/>
      <c r="D71" s="201"/>
      <c r="E71" s="201"/>
      <c r="F71" s="201"/>
      <c r="G71" s="201"/>
      <c r="H71" s="201"/>
      <c r="I71" s="201"/>
      <c r="J71" s="201"/>
      <c r="K71" s="201"/>
    </row>
    <row r="72" spans="2:11" ht="22.5" customHeight="1" x14ac:dyDescent="0.25">
      <c r="B72" s="202"/>
      <c r="C72" s="203"/>
      <c r="D72" s="204"/>
      <c r="E72" s="204"/>
      <c r="F72" s="204"/>
      <c r="G72" s="204"/>
      <c r="H72" s="204"/>
      <c r="I72" s="204"/>
      <c r="J72" s="204"/>
      <c r="K72" s="204"/>
    </row>
    <row r="73" spans="2:11" ht="22.5" customHeight="1" x14ac:dyDescent="0.25">
      <c r="B73" s="199"/>
      <c r="C73" s="200"/>
      <c r="D73" s="201"/>
      <c r="E73" s="201"/>
      <c r="F73" s="201"/>
      <c r="G73" s="201"/>
      <c r="H73" s="201"/>
      <c r="I73" s="201"/>
      <c r="J73" s="201"/>
      <c r="K73" s="201"/>
    </row>
    <row r="74" spans="2:11" ht="22.5" customHeight="1" x14ac:dyDescent="0.25">
      <c r="B74" s="202"/>
      <c r="C74" s="203"/>
      <c r="D74" s="204"/>
      <c r="E74" s="204"/>
      <c r="F74" s="204"/>
      <c r="G74" s="204"/>
      <c r="H74" s="204"/>
      <c r="I74" s="204"/>
      <c r="J74" s="204"/>
      <c r="K74" s="204"/>
    </row>
    <row r="75" spans="2:11" ht="22.5" customHeight="1" x14ac:dyDescent="0.25">
      <c r="B75" s="199"/>
      <c r="C75" s="200"/>
      <c r="D75" s="201"/>
      <c r="E75" s="201"/>
      <c r="F75" s="201"/>
      <c r="G75" s="201"/>
      <c r="H75" s="201"/>
      <c r="I75" s="201"/>
      <c r="J75" s="201"/>
      <c r="K75" s="201"/>
    </row>
    <row r="76" spans="2:11" ht="22.5" customHeight="1" x14ac:dyDescent="0.25">
      <c r="B76" s="202"/>
      <c r="C76" s="203"/>
      <c r="D76" s="204"/>
      <c r="E76" s="204"/>
      <c r="F76" s="204"/>
      <c r="G76" s="204"/>
      <c r="H76" s="204"/>
      <c r="I76" s="204"/>
      <c r="J76" s="204"/>
      <c r="K76" s="204"/>
    </row>
    <row r="77" spans="2:11" ht="22.5" customHeight="1" x14ac:dyDescent="0.25">
      <c r="B77" s="199"/>
      <c r="C77" s="200"/>
      <c r="D77" s="201"/>
      <c r="E77" s="201"/>
      <c r="F77" s="201"/>
      <c r="G77" s="201"/>
      <c r="H77" s="201"/>
      <c r="I77" s="201"/>
      <c r="J77" s="201"/>
      <c r="K77" s="201"/>
    </row>
    <row r="78" spans="2:11" ht="22.5" customHeight="1" x14ac:dyDescent="0.25">
      <c r="B78" s="202"/>
      <c r="C78" s="203"/>
      <c r="D78" s="204"/>
      <c r="E78" s="204"/>
      <c r="F78" s="204"/>
      <c r="G78" s="204"/>
      <c r="H78" s="204"/>
      <c r="I78" s="204"/>
      <c r="J78" s="204"/>
      <c r="K78" s="204"/>
    </row>
    <row r="79" spans="2:11" ht="22.5" customHeight="1" x14ac:dyDescent="0.25">
      <c r="B79" s="199"/>
      <c r="C79" s="200"/>
      <c r="D79" s="201"/>
      <c r="E79" s="201"/>
      <c r="F79" s="201"/>
      <c r="G79" s="201"/>
      <c r="H79" s="201"/>
      <c r="I79" s="201"/>
      <c r="J79" s="201"/>
      <c r="K79" s="201"/>
    </row>
    <row r="80" spans="2:11" ht="22.5" customHeight="1" x14ac:dyDescent="0.25">
      <c r="B80" s="202"/>
      <c r="C80" s="203"/>
      <c r="D80" s="204"/>
      <c r="E80" s="204"/>
      <c r="F80" s="204"/>
      <c r="G80" s="204"/>
      <c r="H80" s="204"/>
      <c r="I80" s="204"/>
      <c r="J80" s="204"/>
      <c r="K80" s="204"/>
    </row>
    <row r="81" spans="2:11" ht="22.5" customHeight="1" x14ac:dyDescent="0.25">
      <c r="B81" s="199"/>
      <c r="C81" s="200"/>
      <c r="D81" s="201"/>
      <c r="E81" s="201"/>
      <c r="F81" s="201"/>
      <c r="G81" s="201"/>
      <c r="H81" s="201"/>
      <c r="I81" s="201"/>
      <c r="J81" s="201"/>
      <c r="K81" s="201"/>
    </row>
    <row r="82" spans="2:11" ht="22.5" customHeight="1" x14ac:dyDescent="0.25">
      <c r="B82" s="202"/>
      <c r="C82" s="203"/>
      <c r="D82" s="204"/>
      <c r="E82" s="204"/>
      <c r="F82" s="204"/>
      <c r="G82" s="204"/>
      <c r="H82" s="204"/>
      <c r="I82" s="204"/>
      <c r="J82" s="204"/>
      <c r="K82" s="204"/>
    </row>
    <row r="83" spans="2:11" ht="22.5" customHeight="1" x14ac:dyDescent="0.25">
      <c r="B83" s="199"/>
      <c r="C83" s="200"/>
      <c r="D83" s="201"/>
      <c r="E83" s="201"/>
      <c r="F83" s="201"/>
      <c r="G83" s="201"/>
      <c r="H83" s="201"/>
      <c r="I83" s="201"/>
      <c r="J83" s="201"/>
      <c r="K83" s="201"/>
    </row>
    <row r="84" spans="2:11" ht="22.5" customHeight="1" x14ac:dyDescent="0.25">
      <c r="B84" s="202"/>
      <c r="C84" s="203"/>
      <c r="D84" s="204"/>
      <c r="E84" s="204"/>
      <c r="F84" s="204"/>
      <c r="G84" s="204"/>
      <c r="H84" s="204"/>
      <c r="I84" s="204"/>
      <c r="J84" s="204"/>
      <c r="K84" s="204"/>
    </row>
    <row r="85" spans="2:11" ht="22.5" customHeight="1" x14ac:dyDescent="0.25">
      <c r="B85" s="199"/>
      <c r="C85" s="200"/>
      <c r="D85" s="201"/>
      <c r="E85" s="201"/>
      <c r="F85" s="201"/>
      <c r="G85" s="201"/>
      <c r="H85" s="201"/>
      <c r="I85" s="201"/>
      <c r="J85" s="201"/>
      <c r="K85" s="201"/>
    </row>
    <row r="86" spans="2:11" ht="22.5" customHeight="1" x14ac:dyDescent="0.25">
      <c r="B86" s="202"/>
      <c r="C86" s="203"/>
      <c r="D86" s="204"/>
      <c r="E86" s="204"/>
      <c r="F86" s="204"/>
      <c r="G86" s="204"/>
      <c r="H86" s="204"/>
      <c r="I86" s="204"/>
      <c r="J86" s="204"/>
      <c r="K86" s="204"/>
    </row>
    <row r="87" spans="2:11" ht="22.5" customHeight="1" x14ac:dyDescent="0.25">
      <c r="B87" s="199"/>
      <c r="C87" s="200"/>
      <c r="D87" s="201"/>
      <c r="E87" s="201"/>
      <c r="F87" s="201"/>
      <c r="G87" s="201"/>
      <c r="H87" s="201"/>
      <c r="I87" s="201"/>
      <c r="J87" s="201"/>
      <c r="K87" s="201"/>
    </row>
    <row r="88" spans="2:11" ht="22.5" customHeight="1" x14ac:dyDescent="0.25">
      <c r="B88" s="202"/>
      <c r="C88" s="203"/>
      <c r="D88" s="204"/>
      <c r="E88" s="204"/>
      <c r="F88" s="204"/>
      <c r="G88" s="204"/>
      <c r="H88" s="204"/>
      <c r="I88" s="204"/>
      <c r="J88" s="204"/>
      <c r="K88" s="204"/>
    </row>
    <row r="89" spans="2:11" ht="22.5" customHeight="1" x14ac:dyDescent="0.25">
      <c r="B89" s="199"/>
      <c r="C89" s="200"/>
      <c r="D89" s="201"/>
      <c r="E89" s="201"/>
      <c r="F89" s="201"/>
      <c r="G89" s="201"/>
      <c r="H89" s="201"/>
      <c r="I89" s="201"/>
      <c r="J89" s="201"/>
      <c r="K89" s="201"/>
    </row>
    <row r="90" spans="2:11" ht="22.5" customHeight="1" x14ac:dyDescent="0.25">
      <c r="B90" s="202"/>
      <c r="C90" s="203"/>
      <c r="D90" s="204"/>
      <c r="E90" s="204"/>
      <c r="F90" s="204"/>
      <c r="G90" s="204"/>
      <c r="H90" s="204"/>
      <c r="I90" s="204"/>
      <c r="J90" s="204"/>
      <c r="K90" s="204"/>
    </row>
    <row r="91" spans="2:11" ht="22.5" customHeight="1" x14ac:dyDescent="0.25">
      <c r="B91" s="199"/>
      <c r="C91" s="200"/>
      <c r="D91" s="201"/>
      <c r="E91" s="201"/>
      <c r="F91" s="201"/>
      <c r="G91" s="201"/>
      <c r="H91" s="201"/>
      <c r="I91" s="201"/>
      <c r="J91" s="201"/>
      <c r="K91" s="201"/>
    </row>
    <row r="92" spans="2:11" ht="22.5" customHeight="1" x14ac:dyDescent="0.25">
      <c r="B92" s="202"/>
      <c r="C92" s="203"/>
      <c r="D92" s="204"/>
      <c r="E92" s="204"/>
      <c r="F92" s="204"/>
      <c r="G92" s="204"/>
      <c r="H92" s="204"/>
      <c r="I92" s="204"/>
      <c r="J92" s="204"/>
      <c r="K92" s="204"/>
    </row>
    <row r="93" spans="2:11" ht="22.5" customHeight="1" x14ac:dyDescent="0.25">
      <c r="B93" s="199"/>
      <c r="C93" s="200"/>
      <c r="D93" s="201"/>
      <c r="E93" s="201"/>
      <c r="F93" s="201"/>
      <c r="G93" s="201"/>
      <c r="H93" s="201"/>
      <c r="I93" s="201"/>
      <c r="J93" s="201"/>
      <c r="K93" s="201"/>
    </row>
    <row r="94" spans="2:11" ht="22.5" customHeight="1" x14ac:dyDescent="0.25">
      <c r="B94" s="202"/>
      <c r="C94" s="203"/>
      <c r="D94" s="204"/>
      <c r="E94" s="204"/>
      <c r="F94" s="204"/>
      <c r="G94" s="204"/>
      <c r="H94" s="204"/>
      <c r="I94" s="204"/>
      <c r="J94" s="204"/>
      <c r="K94" s="204"/>
    </row>
    <row r="95" spans="2:11" ht="22.5" customHeight="1" x14ac:dyDescent="0.25">
      <c r="B95" s="199"/>
      <c r="C95" s="200"/>
      <c r="D95" s="201"/>
      <c r="E95" s="201"/>
      <c r="F95" s="201"/>
      <c r="G95" s="201"/>
      <c r="H95" s="201"/>
      <c r="I95" s="201"/>
      <c r="J95" s="201"/>
      <c r="K95" s="201"/>
    </row>
    <row r="96" spans="2:11" ht="22.5" customHeight="1" x14ac:dyDescent="0.25">
      <c r="B96" s="202"/>
      <c r="C96" s="203"/>
      <c r="D96" s="204"/>
      <c r="E96" s="204"/>
      <c r="F96" s="204"/>
      <c r="G96" s="204"/>
      <c r="H96" s="204"/>
      <c r="I96" s="204"/>
      <c r="J96" s="204"/>
      <c r="K96" s="204"/>
    </row>
    <row r="97" spans="2:11" ht="22.5" customHeight="1" x14ac:dyDescent="0.25">
      <c r="B97" s="199"/>
      <c r="C97" s="200"/>
      <c r="D97" s="201"/>
      <c r="E97" s="201"/>
      <c r="F97" s="201"/>
      <c r="G97" s="201"/>
      <c r="H97" s="201"/>
      <c r="I97" s="201"/>
      <c r="J97" s="201"/>
      <c r="K97" s="201"/>
    </row>
    <row r="98" spans="2:11" ht="22.5" customHeight="1" x14ac:dyDescent="0.25">
      <c r="B98" s="202"/>
      <c r="C98" s="203"/>
      <c r="D98" s="204"/>
      <c r="E98" s="204"/>
      <c r="F98" s="204"/>
      <c r="G98" s="204"/>
      <c r="H98" s="204"/>
      <c r="I98" s="204"/>
      <c r="J98" s="204"/>
      <c r="K98" s="204"/>
    </row>
    <row r="99" spans="2:11" ht="22.5" customHeight="1" x14ac:dyDescent="0.25">
      <c r="B99" s="199"/>
      <c r="C99" s="200"/>
      <c r="D99" s="201"/>
      <c r="E99" s="201"/>
      <c r="F99" s="201"/>
      <c r="G99" s="201"/>
      <c r="H99" s="201"/>
      <c r="I99" s="201"/>
      <c r="J99" s="201"/>
      <c r="K99" s="201"/>
    </row>
    <row r="100" spans="2:11" ht="22.5" customHeight="1" x14ac:dyDescent="0.25">
      <c r="B100" s="202"/>
      <c r="C100" s="203"/>
      <c r="D100" s="204"/>
      <c r="E100" s="204"/>
      <c r="F100" s="204"/>
      <c r="G100" s="204"/>
      <c r="H100" s="204"/>
      <c r="I100" s="204"/>
      <c r="J100" s="204"/>
      <c r="K100" s="204"/>
    </row>
    <row r="101" spans="2:11" ht="22.5" customHeight="1" x14ac:dyDescent="0.25">
      <c r="B101" s="199"/>
      <c r="C101" s="200"/>
      <c r="D101" s="201"/>
      <c r="E101" s="201"/>
      <c r="F101" s="201"/>
      <c r="G101" s="201"/>
      <c r="H101" s="201"/>
      <c r="I101" s="201"/>
      <c r="J101" s="201"/>
      <c r="K101" s="201"/>
    </row>
    <row r="102" spans="2:11" ht="22.5" customHeight="1" x14ac:dyDescent="0.25">
      <c r="B102" s="202"/>
      <c r="C102" s="203"/>
      <c r="D102" s="204"/>
      <c r="E102" s="204"/>
      <c r="F102" s="204"/>
      <c r="G102" s="204"/>
      <c r="H102" s="204"/>
      <c r="I102" s="204"/>
      <c r="J102" s="204"/>
      <c r="K102" s="204"/>
    </row>
    <row r="103" spans="2:11" ht="22.5" customHeight="1" x14ac:dyDescent="0.25">
      <c r="B103" s="199"/>
      <c r="C103" s="200"/>
      <c r="D103" s="201"/>
      <c r="E103" s="201"/>
      <c r="F103" s="201"/>
      <c r="G103" s="201"/>
      <c r="H103" s="201"/>
      <c r="I103" s="201"/>
      <c r="J103" s="201"/>
      <c r="K103" s="201"/>
    </row>
    <row r="104" spans="2:11" ht="22.5" customHeight="1" x14ac:dyDescent="0.25">
      <c r="B104" s="202"/>
      <c r="C104" s="203"/>
      <c r="D104" s="204"/>
      <c r="E104" s="204"/>
      <c r="F104" s="204"/>
      <c r="G104" s="204"/>
      <c r="H104" s="204"/>
      <c r="I104" s="204"/>
      <c r="J104" s="204"/>
      <c r="K104" s="204"/>
    </row>
    <row r="105" spans="2:11" ht="22.5" customHeight="1" x14ac:dyDescent="0.25">
      <c r="B105" s="199"/>
      <c r="C105" s="200"/>
      <c r="D105" s="201"/>
      <c r="E105" s="201"/>
      <c r="F105" s="201"/>
      <c r="G105" s="201"/>
      <c r="H105" s="201"/>
      <c r="I105" s="201"/>
      <c r="J105" s="201"/>
      <c r="K105" s="201"/>
    </row>
    <row r="106" spans="2:11" ht="22.5" customHeight="1" x14ac:dyDescent="0.25">
      <c r="B106" s="202"/>
      <c r="C106" s="203"/>
      <c r="D106" s="204"/>
      <c r="E106" s="204"/>
      <c r="F106" s="204"/>
      <c r="G106" s="204"/>
      <c r="H106" s="204"/>
      <c r="I106" s="204"/>
      <c r="J106" s="204"/>
      <c r="K106" s="204"/>
    </row>
    <row r="107" spans="2:11" ht="22.5" customHeight="1" x14ac:dyDescent="0.25">
      <c r="B107" s="199"/>
      <c r="C107" s="200"/>
      <c r="D107" s="201"/>
      <c r="E107" s="201"/>
      <c r="F107" s="201"/>
      <c r="G107" s="201"/>
      <c r="H107" s="201"/>
      <c r="I107" s="201"/>
      <c r="J107" s="201"/>
      <c r="K107" s="201"/>
    </row>
    <row r="108" spans="2:11" ht="22.5" customHeight="1" x14ac:dyDescent="0.25">
      <c r="B108" s="202"/>
      <c r="C108" s="203"/>
      <c r="D108" s="204"/>
      <c r="E108" s="204"/>
      <c r="F108" s="204"/>
      <c r="G108" s="204"/>
      <c r="H108" s="204"/>
      <c r="I108" s="204"/>
      <c r="J108" s="204"/>
      <c r="K108" s="204"/>
    </row>
    <row r="109" spans="2:11" ht="22.5" customHeight="1" x14ac:dyDescent="0.25">
      <c r="B109" s="199"/>
      <c r="C109" s="200"/>
      <c r="D109" s="201"/>
      <c r="E109" s="201"/>
      <c r="F109" s="201"/>
      <c r="G109" s="201"/>
      <c r="H109" s="201"/>
      <c r="I109" s="201"/>
      <c r="J109" s="201"/>
      <c r="K109" s="201"/>
    </row>
    <row r="110" spans="2:11" ht="22.5" customHeight="1" x14ac:dyDescent="0.25">
      <c r="B110" s="202"/>
      <c r="C110" s="203"/>
      <c r="D110" s="204"/>
      <c r="E110" s="204"/>
      <c r="F110" s="204"/>
      <c r="G110" s="204"/>
      <c r="H110" s="204"/>
      <c r="I110" s="204"/>
      <c r="J110" s="204"/>
      <c r="K110" s="204"/>
    </row>
    <row r="111" spans="2:11" ht="22.5" customHeight="1" x14ac:dyDescent="0.25">
      <c r="B111" s="199"/>
      <c r="C111" s="200"/>
      <c r="D111" s="201"/>
      <c r="E111" s="201"/>
      <c r="F111" s="201"/>
      <c r="G111" s="201"/>
      <c r="H111" s="201"/>
      <c r="I111" s="201"/>
      <c r="J111" s="201"/>
      <c r="K111" s="201"/>
    </row>
    <row r="112" spans="2:11" ht="22.5" customHeight="1" x14ac:dyDescent="0.25">
      <c r="B112" s="202"/>
      <c r="C112" s="203"/>
      <c r="D112" s="204"/>
      <c r="E112" s="204"/>
      <c r="F112" s="204"/>
      <c r="G112" s="204"/>
      <c r="H112" s="204"/>
      <c r="I112" s="204"/>
      <c r="J112" s="204"/>
      <c r="K112" s="204"/>
    </row>
    <row r="113" spans="2:11" ht="22.5" customHeight="1" x14ac:dyDescent="0.25">
      <c r="B113" s="199"/>
      <c r="C113" s="200"/>
      <c r="D113" s="201"/>
      <c r="E113" s="201"/>
      <c r="F113" s="201"/>
      <c r="G113" s="201"/>
      <c r="H113" s="201"/>
      <c r="I113" s="201"/>
      <c r="J113" s="201"/>
      <c r="K113" s="201"/>
    </row>
    <row r="114" spans="2:11" ht="22.5" customHeight="1" x14ac:dyDescent="0.25">
      <c r="B114" s="202"/>
      <c r="C114" s="203"/>
      <c r="D114" s="204"/>
      <c r="E114" s="204"/>
      <c r="F114" s="204"/>
      <c r="G114" s="204"/>
      <c r="H114" s="204"/>
      <c r="I114" s="204"/>
      <c r="J114" s="204"/>
      <c r="K114" s="204"/>
    </row>
    <row r="115" spans="2:11" ht="22.5" customHeight="1" x14ac:dyDescent="0.25">
      <c r="B115" s="199"/>
      <c r="C115" s="200"/>
      <c r="D115" s="201"/>
      <c r="E115" s="201"/>
      <c r="F115" s="201"/>
      <c r="G115" s="201"/>
      <c r="H115" s="201"/>
      <c r="I115" s="201"/>
      <c r="J115" s="201"/>
      <c r="K115" s="201"/>
    </row>
    <row r="116" spans="2:11" ht="22.5" customHeight="1" x14ac:dyDescent="0.25">
      <c r="B116" s="202"/>
      <c r="C116" s="203"/>
      <c r="D116" s="204"/>
      <c r="E116" s="204"/>
      <c r="F116" s="204"/>
      <c r="G116" s="204"/>
      <c r="H116" s="204"/>
      <c r="I116" s="204"/>
      <c r="J116" s="204"/>
      <c r="K116" s="204"/>
    </row>
    <row r="117" spans="2:11" ht="22.5" customHeight="1" x14ac:dyDescent="0.25">
      <c r="B117" s="199"/>
      <c r="C117" s="200"/>
      <c r="D117" s="201"/>
      <c r="E117" s="201"/>
      <c r="F117" s="201"/>
      <c r="G117" s="201"/>
      <c r="H117" s="201"/>
      <c r="I117" s="201"/>
      <c r="J117" s="201"/>
      <c r="K117" s="201"/>
    </row>
    <row r="118" spans="2:11" ht="22.5" customHeight="1" x14ac:dyDescent="0.25">
      <c r="B118" s="202"/>
      <c r="C118" s="203"/>
      <c r="D118" s="204"/>
      <c r="E118" s="204"/>
      <c r="F118" s="204"/>
      <c r="G118" s="204"/>
      <c r="H118" s="204"/>
      <c r="I118" s="204"/>
      <c r="J118" s="204"/>
      <c r="K118" s="204"/>
    </row>
    <row r="119" spans="2:11" ht="22.5" customHeight="1" x14ac:dyDescent="0.25">
      <c r="B119" s="199"/>
      <c r="C119" s="200"/>
      <c r="D119" s="201"/>
      <c r="E119" s="201"/>
      <c r="F119" s="201"/>
      <c r="G119" s="201"/>
      <c r="H119" s="201"/>
      <c r="I119" s="201"/>
      <c r="J119" s="201"/>
      <c r="K119" s="201"/>
    </row>
    <row r="120" spans="2:11" ht="22.5" customHeight="1" x14ac:dyDescent="0.25">
      <c r="B120" s="202"/>
      <c r="C120" s="203"/>
      <c r="D120" s="204"/>
      <c r="E120" s="204"/>
      <c r="F120" s="204"/>
      <c r="G120" s="204"/>
      <c r="H120" s="204"/>
      <c r="I120" s="204"/>
      <c r="J120" s="204"/>
      <c r="K120" s="204"/>
    </row>
    <row r="121" spans="2:11" ht="22.5" customHeight="1" x14ac:dyDescent="0.25">
      <c r="B121" s="199"/>
      <c r="C121" s="200"/>
      <c r="D121" s="201"/>
      <c r="E121" s="201"/>
      <c r="F121" s="201"/>
      <c r="G121" s="201"/>
      <c r="H121" s="201"/>
      <c r="I121" s="201"/>
      <c r="J121" s="201"/>
      <c r="K121" s="201"/>
    </row>
    <row r="122" spans="2:11" ht="22.5" customHeight="1" x14ac:dyDescent="0.25">
      <c r="B122" s="202"/>
      <c r="C122" s="203"/>
      <c r="D122" s="204"/>
      <c r="E122" s="204"/>
      <c r="F122" s="204"/>
      <c r="G122" s="204"/>
      <c r="H122" s="204"/>
      <c r="I122" s="204"/>
      <c r="J122" s="204"/>
      <c r="K122" s="204"/>
    </row>
    <row r="123" spans="2:11" ht="22.5" customHeight="1" x14ac:dyDescent="0.25">
      <c r="B123" s="199"/>
      <c r="C123" s="200"/>
      <c r="D123" s="201"/>
      <c r="E123" s="201"/>
      <c r="F123" s="201"/>
      <c r="G123" s="201"/>
      <c r="H123" s="201"/>
      <c r="I123" s="201"/>
      <c r="J123" s="201"/>
      <c r="K123" s="201"/>
    </row>
    <row r="124" spans="2:11" ht="22.5" customHeight="1" x14ac:dyDescent="0.25">
      <c r="B124" s="202"/>
      <c r="C124" s="203"/>
      <c r="D124" s="204"/>
      <c r="E124" s="204"/>
      <c r="F124" s="204"/>
      <c r="G124" s="204"/>
      <c r="H124" s="204"/>
      <c r="I124" s="204"/>
      <c r="J124" s="204"/>
      <c r="K124" s="204"/>
    </row>
    <row r="125" spans="2:11" ht="22.5" customHeight="1" x14ac:dyDescent="0.25">
      <c r="B125" s="199"/>
      <c r="C125" s="200"/>
      <c r="D125" s="201"/>
      <c r="E125" s="201"/>
      <c r="F125" s="201"/>
      <c r="G125" s="201"/>
      <c r="H125" s="201"/>
      <c r="I125" s="201"/>
      <c r="J125" s="201"/>
      <c r="K125" s="201"/>
    </row>
    <row r="126" spans="2:11" ht="22.5" customHeight="1" x14ac:dyDescent="0.25">
      <c r="B126" s="202"/>
      <c r="C126" s="203"/>
      <c r="D126" s="204"/>
      <c r="E126" s="204"/>
      <c r="F126" s="204"/>
      <c r="G126" s="204"/>
      <c r="H126" s="204"/>
      <c r="I126" s="204"/>
      <c r="J126" s="204"/>
      <c r="K126" s="204"/>
    </row>
    <row r="127" spans="2:11" ht="22.5" customHeight="1" x14ac:dyDescent="0.25">
      <c r="B127" s="199"/>
      <c r="C127" s="200"/>
      <c r="D127" s="201"/>
      <c r="E127" s="201"/>
      <c r="F127" s="201"/>
      <c r="G127" s="201"/>
      <c r="H127" s="201"/>
      <c r="I127" s="201"/>
      <c r="J127" s="201"/>
      <c r="K127" s="201"/>
    </row>
    <row r="128" spans="2:11" ht="22.5" customHeight="1" x14ac:dyDescent="0.25">
      <c r="B128" s="202"/>
      <c r="C128" s="203"/>
      <c r="D128" s="204"/>
      <c r="E128" s="204"/>
      <c r="F128" s="204"/>
      <c r="G128" s="204"/>
      <c r="H128" s="204"/>
      <c r="I128" s="204"/>
      <c r="J128" s="204"/>
      <c r="K128" s="204"/>
    </row>
    <row r="129" spans="2:11" ht="22.5" customHeight="1" x14ac:dyDescent="0.25">
      <c r="B129" s="199"/>
      <c r="C129" s="200"/>
      <c r="D129" s="201"/>
      <c r="E129" s="201"/>
      <c r="F129" s="201"/>
      <c r="G129" s="201"/>
      <c r="H129" s="201"/>
      <c r="I129" s="201"/>
      <c r="J129" s="201"/>
      <c r="K129" s="201"/>
    </row>
    <row r="130" spans="2:11" ht="22.5" customHeight="1" x14ac:dyDescent="0.25">
      <c r="B130" s="202"/>
      <c r="C130" s="203"/>
      <c r="D130" s="204"/>
      <c r="E130" s="204"/>
      <c r="F130" s="204"/>
      <c r="G130" s="204"/>
      <c r="H130" s="204"/>
      <c r="I130" s="204"/>
      <c r="J130" s="204"/>
      <c r="K130" s="204"/>
    </row>
    <row r="131" spans="2:11" ht="22.5" customHeight="1" x14ac:dyDescent="0.25">
      <c r="B131" s="199"/>
      <c r="C131" s="200"/>
      <c r="D131" s="201"/>
      <c r="E131" s="201"/>
      <c r="F131" s="201"/>
      <c r="G131" s="201"/>
      <c r="H131" s="201"/>
      <c r="I131" s="201"/>
      <c r="J131" s="201"/>
      <c r="K131" s="201"/>
    </row>
    <row r="132" spans="2:11" ht="22.5" customHeight="1" x14ac:dyDescent="0.25">
      <c r="B132" s="202"/>
      <c r="C132" s="203"/>
      <c r="D132" s="204"/>
      <c r="E132" s="204"/>
      <c r="F132" s="204"/>
      <c r="G132" s="204"/>
      <c r="H132" s="204"/>
      <c r="I132" s="204"/>
      <c r="J132" s="204"/>
      <c r="K132" s="204"/>
    </row>
    <row r="133" spans="2:11" ht="22.5" customHeight="1" x14ac:dyDescent="0.25">
      <c r="B133" s="199"/>
      <c r="C133" s="200"/>
      <c r="D133" s="201"/>
      <c r="E133" s="201"/>
      <c r="F133" s="201"/>
      <c r="G133" s="201"/>
      <c r="H133" s="201"/>
      <c r="I133" s="201"/>
      <c r="J133" s="201"/>
      <c r="K133" s="201"/>
    </row>
    <row r="134" spans="2:11" ht="22.5" customHeight="1" x14ac:dyDescent="0.25">
      <c r="B134" s="202"/>
      <c r="C134" s="203"/>
      <c r="D134" s="204"/>
      <c r="E134" s="204"/>
      <c r="F134" s="204"/>
      <c r="G134" s="204"/>
      <c r="H134" s="204"/>
      <c r="I134" s="204"/>
      <c r="J134" s="204"/>
      <c r="K134" s="204"/>
    </row>
    <row r="135" spans="2:11" ht="22.5" customHeight="1" x14ac:dyDescent="0.25">
      <c r="B135" s="199"/>
      <c r="C135" s="200"/>
      <c r="D135" s="201"/>
      <c r="E135" s="201"/>
      <c r="F135" s="201"/>
      <c r="G135" s="201"/>
      <c r="H135" s="201"/>
      <c r="I135" s="201"/>
      <c r="J135" s="201"/>
      <c r="K135" s="201"/>
    </row>
    <row r="136" spans="2:11" ht="22.5" customHeight="1" x14ac:dyDescent="0.25">
      <c r="B136" s="202"/>
      <c r="C136" s="203"/>
      <c r="D136" s="204"/>
      <c r="E136" s="204"/>
      <c r="F136" s="204"/>
      <c r="G136" s="204"/>
      <c r="H136" s="204"/>
      <c r="I136" s="204"/>
      <c r="J136" s="204"/>
      <c r="K136" s="204"/>
    </row>
    <row r="137" spans="2:11" ht="22.5" customHeight="1" x14ac:dyDescent="0.25">
      <c r="B137" s="199"/>
      <c r="C137" s="200"/>
      <c r="D137" s="201"/>
      <c r="E137" s="201"/>
      <c r="F137" s="201"/>
      <c r="G137" s="201"/>
      <c r="H137" s="201"/>
      <c r="I137" s="201"/>
      <c r="J137" s="201"/>
      <c r="K137" s="201"/>
    </row>
    <row r="138" spans="2:11" ht="22.5" customHeight="1" x14ac:dyDescent="0.25">
      <c r="B138" s="202"/>
      <c r="C138" s="203"/>
      <c r="D138" s="204"/>
      <c r="E138" s="204"/>
      <c r="F138" s="204"/>
      <c r="G138" s="204"/>
      <c r="H138" s="204"/>
      <c r="I138" s="204"/>
      <c r="J138" s="204"/>
      <c r="K138" s="204"/>
    </row>
    <row r="139" spans="2:11" ht="22.5" customHeight="1" x14ac:dyDescent="0.25">
      <c r="B139" s="199"/>
      <c r="C139" s="200"/>
      <c r="D139" s="201"/>
      <c r="E139" s="201"/>
      <c r="F139" s="201"/>
      <c r="G139" s="201"/>
      <c r="H139" s="201"/>
      <c r="I139" s="201"/>
      <c r="J139" s="201"/>
      <c r="K139" s="201"/>
    </row>
    <row r="140" spans="2:11" ht="22.5" customHeight="1" x14ac:dyDescent="0.25">
      <c r="B140" s="202"/>
      <c r="C140" s="203"/>
      <c r="D140" s="204"/>
      <c r="E140" s="204"/>
      <c r="F140" s="204"/>
      <c r="G140" s="204"/>
      <c r="H140" s="204"/>
      <c r="I140" s="204"/>
      <c r="J140" s="204"/>
      <c r="K140" s="204"/>
    </row>
    <row r="141" spans="2:11" ht="22.5" customHeight="1" x14ac:dyDescent="0.25">
      <c r="B141" s="199"/>
      <c r="C141" s="200"/>
      <c r="D141" s="201"/>
      <c r="E141" s="201"/>
      <c r="F141" s="201"/>
      <c r="G141" s="201"/>
      <c r="H141" s="201"/>
      <c r="I141" s="201"/>
      <c r="J141" s="201"/>
      <c r="K141" s="201"/>
    </row>
    <row r="142" spans="2:11" ht="22.5" customHeight="1" x14ac:dyDescent="0.25">
      <c r="B142" s="202"/>
      <c r="C142" s="203"/>
      <c r="D142" s="204"/>
      <c r="E142" s="204"/>
      <c r="F142" s="204"/>
      <c r="G142" s="204"/>
      <c r="H142" s="204"/>
      <c r="I142" s="204"/>
      <c r="J142" s="204"/>
      <c r="K142" s="204"/>
    </row>
    <row r="143" spans="2:11" ht="22.5" customHeight="1" x14ac:dyDescent="0.25">
      <c r="B143" s="199"/>
      <c r="C143" s="200"/>
      <c r="D143" s="201"/>
      <c r="E143" s="201"/>
      <c r="F143" s="201"/>
      <c r="G143" s="201"/>
      <c r="H143" s="201"/>
      <c r="I143" s="201"/>
      <c r="J143" s="201"/>
      <c r="K143" s="201"/>
    </row>
    <row r="144" spans="2:11" ht="22.5" customHeight="1" x14ac:dyDescent="0.25">
      <c r="B144" s="202"/>
      <c r="C144" s="203"/>
      <c r="D144" s="204"/>
      <c r="E144" s="204"/>
      <c r="F144" s="204"/>
      <c r="G144" s="204"/>
      <c r="H144" s="204"/>
      <c r="I144" s="204"/>
      <c r="J144" s="204"/>
      <c r="K144" s="204"/>
    </row>
    <row r="145" spans="2:11" ht="22.5" customHeight="1" x14ac:dyDescent="0.25">
      <c r="B145" s="199"/>
      <c r="C145" s="200"/>
      <c r="D145" s="201"/>
      <c r="E145" s="201"/>
      <c r="F145" s="201"/>
      <c r="G145" s="201"/>
      <c r="H145" s="201"/>
      <c r="I145" s="201"/>
      <c r="J145" s="201"/>
      <c r="K145" s="201"/>
    </row>
    <row r="146" spans="2:11" ht="22.5" customHeight="1" x14ac:dyDescent="0.25">
      <c r="B146" s="202"/>
      <c r="C146" s="203"/>
      <c r="D146" s="204"/>
      <c r="E146" s="204"/>
      <c r="F146" s="204"/>
      <c r="G146" s="204"/>
      <c r="H146" s="204"/>
      <c r="I146" s="204"/>
      <c r="J146" s="204"/>
      <c r="K146" s="204"/>
    </row>
    <row r="147" spans="2:11" ht="22.5" customHeight="1" x14ac:dyDescent="0.25">
      <c r="B147" s="199"/>
      <c r="C147" s="200"/>
      <c r="D147" s="201"/>
      <c r="E147" s="201"/>
      <c r="F147" s="201"/>
      <c r="G147" s="201"/>
      <c r="H147" s="201"/>
      <c r="I147" s="201"/>
      <c r="J147" s="201"/>
      <c r="K147" s="201"/>
    </row>
    <row r="148" spans="2:11" ht="22.5" customHeight="1" x14ac:dyDescent="0.25">
      <c r="B148" s="202"/>
      <c r="C148" s="203"/>
      <c r="D148" s="204"/>
      <c r="E148" s="204"/>
      <c r="F148" s="204"/>
      <c r="G148" s="204"/>
      <c r="H148" s="204"/>
      <c r="I148" s="204"/>
      <c r="J148" s="204"/>
      <c r="K148" s="204"/>
    </row>
    <row r="149" spans="2:11" ht="22.5" customHeight="1" x14ac:dyDescent="0.25">
      <c r="B149" s="199"/>
      <c r="C149" s="200"/>
      <c r="D149" s="201"/>
      <c r="E149" s="201"/>
      <c r="F149" s="201"/>
      <c r="G149" s="201"/>
      <c r="H149" s="201"/>
      <c r="I149" s="201"/>
      <c r="J149" s="201"/>
      <c r="K149" s="201"/>
    </row>
    <row r="150" spans="2:11" ht="22.5" customHeight="1" x14ac:dyDescent="0.25">
      <c r="B150" s="202"/>
      <c r="C150" s="203"/>
      <c r="D150" s="204"/>
      <c r="E150" s="204"/>
      <c r="F150" s="204"/>
      <c r="G150" s="204"/>
      <c r="H150" s="204"/>
      <c r="I150" s="204"/>
      <c r="J150" s="204"/>
      <c r="K150" s="204"/>
    </row>
    <row r="151" spans="2:11" ht="22.5" customHeight="1" x14ac:dyDescent="0.25">
      <c r="B151" s="199"/>
      <c r="C151" s="200"/>
      <c r="D151" s="201"/>
      <c r="E151" s="201"/>
      <c r="F151" s="201"/>
      <c r="G151" s="201"/>
      <c r="H151" s="201"/>
      <c r="I151" s="201"/>
      <c r="J151" s="201"/>
      <c r="K151" s="201"/>
    </row>
    <row r="152" spans="2:11" ht="22.5" customHeight="1" x14ac:dyDescent="0.25">
      <c r="B152" s="202"/>
      <c r="C152" s="203"/>
      <c r="D152" s="204"/>
      <c r="E152" s="204"/>
      <c r="F152" s="204"/>
      <c r="G152" s="204"/>
      <c r="H152" s="204"/>
      <c r="I152" s="204"/>
      <c r="J152" s="204"/>
      <c r="K152" s="204"/>
    </row>
    <row r="153" spans="2:11" ht="22.5" customHeight="1" x14ac:dyDescent="0.25">
      <c r="B153" s="199"/>
      <c r="C153" s="200"/>
      <c r="D153" s="201"/>
      <c r="E153" s="201"/>
      <c r="F153" s="201"/>
      <c r="G153" s="201"/>
      <c r="H153" s="201"/>
      <c r="I153" s="201"/>
      <c r="J153" s="201"/>
      <c r="K153" s="201"/>
    </row>
    <row r="154" spans="2:11" ht="22.5" customHeight="1" x14ac:dyDescent="0.25">
      <c r="B154" s="202"/>
      <c r="C154" s="203"/>
      <c r="D154" s="204"/>
      <c r="E154" s="204"/>
      <c r="F154" s="204"/>
      <c r="G154" s="204"/>
      <c r="H154" s="204"/>
      <c r="I154" s="204"/>
      <c r="J154" s="204"/>
      <c r="K154" s="204"/>
    </row>
    <row r="155" spans="2:11" ht="22.5" customHeight="1" x14ac:dyDescent="0.25">
      <c r="B155" s="199"/>
      <c r="C155" s="200"/>
      <c r="D155" s="201"/>
      <c r="E155" s="201"/>
      <c r="F155" s="201"/>
      <c r="G155" s="201"/>
      <c r="H155" s="201"/>
      <c r="I155" s="201"/>
      <c r="J155" s="201"/>
      <c r="K155" s="201"/>
    </row>
    <row r="156" spans="2:11" ht="22.5" customHeight="1" x14ac:dyDescent="0.25">
      <c r="B156" s="202"/>
      <c r="C156" s="203"/>
      <c r="D156" s="204"/>
      <c r="E156" s="204"/>
      <c r="F156" s="204"/>
      <c r="G156" s="204"/>
      <c r="H156" s="204"/>
      <c r="I156" s="204"/>
      <c r="J156" s="204"/>
      <c r="K156" s="204"/>
    </row>
    <row r="157" spans="2:11" ht="22.5" customHeight="1" x14ac:dyDescent="0.25">
      <c r="B157" s="199"/>
      <c r="C157" s="200"/>
      <c r="D157" s="201"/>
      <c r="E157" s="201"/>
      <c r="F157" s="201"/>
      <c r="G157" s="201"/>
      <c r="H157" s="201"/>
      <c r="I157" s="201"/>
      <c r="J157" s="201"/>
      <c r="K157" s="201"/>
    </row>
    <row r="158" spans="2:11" ht="22.5" customHeight="1" x14ac:dyDescent="0.25">
      <c r="B158" s="202"/>
      <c r="C158" s="203"/>
      <c r="D158" s="204"/>
      <c r="E158" s="204"/>
      <c r="F158" s="204"/>
      <c r="G158" s="204"/>
      <c r="H158" s="204"/>
      <c r="I158" s="204"/>
      <c r="J158" s="204"/>
      <c r="K158" s="204"/>
    </row>
    <row r="159" spans="2:11" ht="22.5" customHeight="1" x14ac:dyDescent="0.25">
      <c r="B159" s="199"/>
      <c r="C159" s="200"/>
      <c r="D159" s="201"/>
      <c r="E159" s="201"/>
      <c r="F159" s="201"/>
      <c r="G159" s="201"/>
      <c r="H159" s="201"/>
      <c r="I159" s="201"/>
      <c r="J159" s="201"/>
      <c r="K159" s="201"/>
    </row>
    <row r="160" spans="2:11" ht="22.5" customHeight="1" x14ac:dyDescent="0.25">
      <c r="B160" s="202"/>
      <c r="C160" s="203"/>
      <c r="D160" s="204"/>
      <c r="E160" s="204"/>
      <c r="F160" s="204"/>
      <c r="G160" s="204"/>
      <c r="H160" s="204"/>
      <c r="I160" s="204"/>
      <c r="J160" s="204"/>
      <c r="K160" s="204"/>
    </row>
    <row r="161" spans="2:11" ht="22.5" customHeight="1" x14ac:dyDescent="0.25">
      <c r="B161" s="199"/>
      <c r="C161" s="200"/>
      <c r="D161" s="201"/>
      <c r="E161" s="201"/>
      <c r="F161" s="201"/>
      <c r="G161" s="201"/>
      <c r="H161" s="201"/>
      <c r="I161" s="201"/>
      <c r="J161" s="201"/>
      <c r="K161" s="201"/>
    </row>
    <row r="162" spans="2:11" ht="22.5" customHeight="1" x14ac:dyDescent="0.25">
      <c r="B162" s="202"/>
      <c r="C162" s="203"/>
      <c r="D162" s="204"/>
      <c r="E162" s="204"/>
      <c r="F162" s="204"/>
      <c r="G162" s="204"/>
      <c r="H162" s="204"/>
      <c r="I162" s="204"/>
      <c r="J162" s="204"/>
      <c r="K162" s="204"/>
    </row>
    <row r="163" spans="2:11" ht="22.5" customHeight="1" x14ac:dyDescent="0.25">
      <c r="B163" s="199"/>
      <c r="C163" s="200"/>
      <c r="D163" s="201"/>
      <c r="E163" s="201"/>
      <c r="F163" s="201"/>
      <c r="G163" s="201"/>
      <c r="H163" s="201"/>
      <c r="I163" s="201"/>
      <c r="J163" s="201"/>
      <c r="K163" s="201"/>
    </row>
    <row r="164" spans="2:11" ht="22.5" customHeight="1" x14ac:dyDescent="0.25">
      <c r="B164" s="202"/>
      <c r="C164" s="203"/>
      <c r="D164" s="204"/>
      <c r="E164" s="204"/>
      <c r="F164" s="204"/>
      <c r="G164" s="204"/>
      <c r="H164" s="204"/>
      <c r="I164" s="204"/>
      <c r="J164" s="204"/>
      <c r="K164" s="204"/>
    </row>
    <row r="165" spans="2:11" ht="22.5" customHeight="1" x14ac:dyDescent="0.25">
      <c r="B165" s="199"/>
      <c r="C165" s="200"/>
      <c r="D165" s="201"/>
      <c r="E165" s="201"/>
      <c r="F165" s="201"/>
      <c r="G165" s="201"/>
      <c r="H165" s="201"/>
      <c r="I165" s="201"/>
      <c r="J165" s="201"/>
      <c r="K165" s="201"/>
    </row>
    <row r="166" spans="2:11" ht="22.5" customHeight="1" x14ac:dyDescent="0.25">
      <c r="B166" s="202"/>
      <c r="C166" s="203"/>
      <c r="D166" s="204"/>
      <c r="E166" s="204"/>
      <c r="F166" s="204"/>
      <c r="G166" s="204"/>
      <c r="H166" s="204"/>
      <c r="I166" s="204"/>
      <c r="J166" s="204"/>
      <c r="K166" s="204"/>
    </row>
    <row r="167" spans="2:11" ht="22.5" customHeight="1" x14ac:dyDescent="0.25">
      <c r="B167" s="199"/>
      <c r="C167" s="200"/>
      <c r="D167" s="201"/>
      <c r="E167" s="201"/>
      <c r="F167" s="201"/>
      <c r="G167" s="201"/>
      <c r="H167" s="201"/>
      <c r="I167" s="201"/>
      <c r="J167" s="201"/>
      <c r="K167" s="201"/>
    </row>
    <row r="168" spans="2:11" ht="22.5" customHeight="1" x14ac:dyDescent="0.25">
      <c r="B168" s="202"/>
      <c r="C168" s="203"/>
      <c r="D168" s="204"/>
      <c r="E168" s="204"/>
      <c r="F168" s="204"/>
      <c r="G168" s="204"/>
      <c r="H168" s="204"/>
      <c r="I168" s="204"/>
      <c r="J168" s="204"/>
      <c r="K168" s="204"/>
    </row>
    <row r="169" spans="2:11" ht="22.5" customHeight="1" x14ac:dyDescent="0.25">
      <c r="B169" s="199"/>
      <c r="C169" s="200"/>
      <c r="D169" s="201"/>
      <c r="E169" s="201"/>
      <c r="F169" s="201"/>
      <c r="G169" s="201"/>
      <c r="H169" s="201"/>
      <c r="I169" s="201"/>
      <c r="J169" s="201"/>
      <c r="K169" s="201"/>
    </row>
    <row r="170" spans="2:11" ht="22.5" customHeight="1" x14ac:dyDescent="0.25">
      <c r="B170" s="202"/>
      <c r="C170" s="203"/>
      <c r="D170" s="204"/>
      <c r="E170" s="204"/>
      <c r="F170" s="204"/>
      <c r="G170" s="204"/>
      <c r="H170" s="204"/>
      <c r="I170" s="204"/>
      <c r="J170" s="204"/>
      <c r="K170" s="204"/>
    </row>
    <row r="171" spans="2:11" ht="22.5" customHeight="1" x14ac:dyDescent="0.25">
      <c r="B171" s="199"/>
      <c r="C171" s="200"/>
      <c r="D171" s="201"/>
      <c r="E171" s="201"/>
      <c r="F171" s="201"/>
      <c r="G171" s="201"/>
      <c r="H171" s="201"/>
      <c r="I171" s="201"/>
      <c r="J171" s="201"/>
      <c r="K171" s="201"/>
    </row>
    <row r="172" spans="2:11" ht="22.5" customHeight="1" x14ac:dyDescent="0.25">
      <c r="B172" s="202"/>
      <c r="C172" s="203"/>
      <c r="D172" s="204"/>
      <c r="E172" s="204"/>
      <c r="F172" s="204"/>
      <c r="G172" s="204"/>
      <c r="H172" s="204"/>
      <c r="I172" s="204"/>
      <c r="J172" s="204"/>
      <c r="K172" s="204"/>
    </row>
    <row r="173" spans="2:11" ht="22.5" customHeight="1" x14ac:dyDescent="0.25">
      <c r="B173" s="199"/>
      <c r="C173" s="200"/>
      <c r="D173" s="201"/>
      <c r="E173" s="201"/>
      <c r="F173" s="201"/>
      <c r="G173" s="201"/>
      <c r="H173" s="201"/>
      <c r="I173" s="201"/>
      <c r="J173" s="201"/>
      <c r="K173" s="201"/>
    </row>
    <row r="174" spans="2:11" ht="22.5" customHeight="1" x14ac:dyDescent="0.25">
      <c r="B174" s="202"/>
      <c r="C174" s="203"/>
      <c r="D174" s="204"/>
      <c r="E174" s="204"/>
      <c r="F174" s="204"/>
      <c r="G174" s="204"/>
      <c r="H174" s="204"/>
      <c r="I174" s="204"/>
      <c r="J174" s="204"/>
      <c r="K174" s="204"/>
    </row>
    <row r="175" spans="2:11" ht="22.5" customHeight="1" x14ac:dyDescent="0.25">
      <c r="B175" s="199"/>
      <c r="C175" s="200"/>
      <c r="D175" s="201"/>
      <c r="E175" s="201"/>
      <c r="F175" s="201"/>
      <c r="G175" s="201"/>
      <c r="H175" s="201"/>
      <c r="I175" s="201"/>
      <c r="J175" s="201"/>
      <c r="K175" s="201"/>
    </row>
    <row r="176" spans="2:11" ht="22.5" customHeight="1" x14ac:dyDescent="0.25">
      <c r="B176" s="202"/>
      <c r="C176" s="203"/>
      <c r="D176" s="204"/>
      <c r="E176" s="204"/>
      <c r="F176" s="204"/>
      <c r="G176" s="204"/>
      <c r="H176" s="204"/>
      <c r="I176" s="204"/>
      <c r="J176" s="204"/>
      <c r="K176" s="204"/>
    </row>
    <row r="177" spans="2:11" ht="22.5" customHeight="1" x14ac:dyDescent="0.25">
      <c r="B177" s="199"/>
      <c r="C177" s="200"/>
      <c r="D177" s="201"/>
      <c r="E177" s="201"/>
      <c r="F177" s="201"/>
      <c r="G177" s="201"/>
      <c r="H177" s="201"/>
      <c r="I177" s="201"/>
      <c r="J177" s="201"/>
      <c r="K177" s="201"/>
    </row>
    <row r="178" spans="2:11" ht="22.5" customHeight="1" x14ac:dyDescent="0.25">
      <c r="B178" s="202"/>
      <c r="C178" s="203"/>
      <c r="D178" s="204"/>
      <c r="E178" s="204"/>
      <c r="F178" s="204"/>
      <c r="G178" s="204"/>
      <c r="H178" s="204"/>
      <c r="I178" s="204"/>
      <c r="J178" s="204"/>
      <c r="K178" s="204"/>
    </row>
    <row r="179" spans="2:11" ht="22.5" customHeight="1" x14ac:dyDescent="0.25">
      <c r="B179" s="199"/>
      <c r="C179" s="200"/>
      <c r="D179" s="201"/>
      <c r="E179" s="201"/>
      <c r="F179" s="201"/>
      <c r="G179" s="201"/>
      <c r="H179" s="201"/>
      <c r="I179" s="201"/>
      <c r="J179" s="201"/>
      <c r="K179" s="201"/>
    </row>
    <row r="180" spans="2:11" ht="22.5" customHeight="1" x14ac:dyDescent="0.25">
      <c r="B180" s="202"/>
      <c r="C180" s="203"/>
      <c r="D180" s="204"/>
      <c r="E180" s="204"/>
      <c r="F180" s="204"/>
      <c r="G180" s="204"/>
      <c r="H180" s="204"/>
      <c r="I180" s="204"/>
      <c r="J180" s="204"/>
      <c r="K180" s="204"/>
    </row>
    <row r="181" spans="2:11" ht="22.5" customHeight="1" x14ac:dyDescent="0.25">
      <c r="B181" s="199"/>
      <c r="C181" s="200"/>
      <c r="D181" s="201"/>
      <c r="E181" s="201"/>
      <c r="F181" s="201"/>
      <c r="G181" s="201"/>
      <c r="H181" s="201"/>
      <c r="I181" s="201"/>
      <c r="J181" s="201"/>
      <c r="K181" s="201"/>
    </row>
    <row r="182" spans="2:11" ht="22.5" customHeight="1" x14ac:dyDescent="0.25">
      <c r="B182" s="202"/>
      <c r="C182" s="203"/>
      <c r="D182" s="204"/>
      <c r="E182" s="204"/>
      <c r="F182" s="204"/>
      <c r="G182" s="204"/>
      <c r="H182" s="204"/>
      <c r="I182" s="204"/>
      <c r="J182" s="204"/>
      <c r="K182" s="204"/>
    </row>
    <row r="183" spans="2:11" ht="22.5" customHeight="1" x14ac:dyDescent="0.25">
      <c r="B183" s="199"/>
      <c r="C183" s="200"/>
      <c r="D183" s="201"/>
      <c r="E183" s="201"/>
      <c r="F183" s="201"/>
      <c r="G183" s="201"/>
      <c r="H183" s="201"/>
      <c r="I183" s="201"/>
      <c r="J183" s="201"/>
      <c r="K183" s="201"/>
    </row>
    <row r="184" spans="2:11" ht="22.5" customHeight="1" x14ac:dyDescent="0.25">
      <c r="B184" s="202"/>
      <c r="C184" s="203"/>
      <c r="D184" s="204"/>
      <c r="E184" s="204"/>
      <c r="F184" s="204"/>
      <c r="G184" s="204"/>
      <c r="H184" s="204"/>
      <c r="I184" s="204"/>
      <c r="J184" s="204"/>
      <c r="K184" s="204"/>
    </row>
    <row r="185" spans="2:11" ht="22.5" customHeight="1" x14ac:dyDescent="0.25">
      <c r="B185" s="199"/>
      <c r="C185" s="200"/>
      <c r="D185" s="201"/>
      <c r="E185" s="201"/>
      <c r="F185" s="201"/>
      <c r="G185" s="201"/>
      <c r="H185" s="201"/>
      <c r="I185" s="201"/>
      <c r="J185" s="201"/>
      <c r="K185" s="201"/>
    </row>
    <row r="186" spans="2:11" ht="22.5" customHeight="1" x14ac:dyDescent="0.25">
      <c r="B186" s="202"/>
      <c r="C186" s="203"/>
      <c r="D186" s="204"/>
      <c r="E186" s="204"/>
      <c r="F186" s="204"/>
      <c r="G186" s="204"/>
      <c r="H186" s="204"/>
      <c r="I186" s="204"/>
      <c r="J186" s="204"/>
      <c r="K186" s="204"/>
    </row>
    <row r="187" spans="2:11" ht="22.5" customHeight="1" x14ac:dyDescent="0.25">
      <c r="B187" s="199"/>
      <c r="C187" s="200"/>
      <c r="D187" s="201"/>
      <c r="E187" s="201"/>
      <c r="F187" s="201"/>
      <c r="G187" s="201"/>
      <c r="H187" s="201"/>
      <c r="I187" s="201"/>
      <c r="J187" s="201"/>
      <c r="K187" s="201"/>
    </row>
    <row r="188" spans="2:11" ht="22.5" customHeight="1" x14ac:dyDescent="0.25">
      <c r="B188" s="202"/>
      <c r="C188" s="203"/>
      <c r="D188" s="204"/>
      <c r="E188" s="204"/>
      <c r="F188" s="204"/>
      <c r="G188" s="204"/>
      <c r="H188" s="204"/>
      <c r="I188" s="204"/>
      <c r="J188" s="204"/>
      <c r="K188" s="204"/>
    </row>
    <row r="189" spans="2:11" ht="22.5" customHeight="1" x14ac:dyDescent="0.25">
      <c r="B189" s="199"/>
      <c r="C189" s="200"/>
      <c r="D189" s="201"/>
      <c r="E189" s="201"/>
      <c r="F189" s="201"/>
      <c r="G189" s="201"/>
      <c r="H189" s="201"/>
      <c r="I189" s="201"/>
      <c r="J189" s="201"/>
      <c r="K189" s="201"/>
    </row>
    <row r="190" spans="2:11" ht="22.5" customHeight="1" x14ac:dyDescent="0.25">
      <c r="B190" s="202"/>
      <c r="C190" s="203"/>
      <c r="D190" s="204"/>
      <c r="E190" s="204"/>
      <c r="F190" s="204"/>
      <c r="G190" s="204"/>
      <c r="H190" s="204"/>
      <c r="I190" s="204"/>
      <c r="J190" s="204"/>
      <c r="K190" s="204"/>
    </row>
    <row r="191" spans="2:11" ht="22.5" customHeight="1" x14ac:dyDescent="0.25">
      <c r="B191" s="199"/>
      <c r="C191" s="200"/>
      <c r="D191" s="201"/>
      <c r="E191" s="201"/>
      <c r="F191" s="201"/>
      <c r="G191" s="201"/>
      <c r="H191" s="201"/>
      <c r="I191" s="201"/>
      <c r="J191" s="201"/>
      <c r="K191" s="201"/>
    </row>
    <row r="192" spans="2:11" ht="22.5" customHeight="1" x14ac:dyDescent="0.25">
      <c r="B192" s="202"/>
      <c r="C192" s="203"/>
      <c r="D192" s="204"/>
      <c r="E192" s="204"/>
      <c r="F192" s="204"/>
      <c r="G192" s="204"/>
      <c r="H192" s="204"/>
      <c r="I192" s="204"/>
      <c r="J192" s="204"/>
      <c r="K192" s="204"/>
    </row>
    <row r="193" spans="2:11" ht="22.5" customHeight="1" x14ac:dyDescent="0.25">
      <c r="B193" s="199"/>
      <c r="C193" s="200"/>
      <c r="D193" s="201"/>
      <c r="E193" s="201"/>
      <c r="F193" s="201"/>
      <c r="G193" s="201"/>
      <c r="H193" s="201"/>
      <c r="I193" s="201"/>
      <c r="J193" s="201"/>
      <c r="K193" s="201"/>
    </row>
    <row r="194" spans="2:11" ht="22.5" customHeight="1" x14ac:dyDescent="0.25">
      <c r="B194" s="202"/>
      <c r="C194" s="203"/>
      <c r="D194" s="204"/>
      <c r="E194" s="204"/>
      <c r="F194" s="204"/>
      <c r="G194" s="204"/>
      <c r="H194" s="204"/>
      <c r="I194" s="204"/>
      <c r="J194" s="204"/>
      <c r="K194" s="204"/>
    </row>
    <row r="195" spans="2:11" ht="22.5" customHeight="1" x14ac:dyDescent="0.25">
      <c r="B195" s="199"/>
      <c r="C195" s="200"/>
      <c r="D195" s="201"/>
      <c r="E195" s="201"/>
      <c r="F195" s="201"/>
      <c r="G195" s="201"/>
      <c r="H195" s="201"/>
      <c r="I195" s="201"/>
      <c r="J195" s="201"/>
      <c r="K195" s="201"/>
    </row>
    <row r="196" spans="2:11" ht="22.5" customHeight="1" x14ac:dyDescent="0.25">
      <c r="B196" s="202"/>
      <c r="C196" s="203"/>
      <c r="D196" s="204"/>
      <c r="E196" s="204"/>
      <c r="F196" s="204"/>
      <c r="G196" s="204"/>
      <c r="H196" s="204"/>
      <c r="I196" s="204"/>
      <c r="J196" s="204"/>
      <c r="K196" s="204"/>
    </row>
    <row r="197" spans="2:11" ht="22.5" customHeight="1" x14ac:dyDescent="0.25">
      <c r="B197" s="199"/>
      <c r="C197" s="200"/>
      <c r="D197" s="201"/>
      <c r="E197" s="201"/>
      <c r="F197" s="201"/>
      <c r="G197" s="201"/>
      <c r="H197" s="201"/>
      <c r="I197" s="201"/>
      <c r="J197" s="201"/>
      <c r="K197" s="201"/>
    </row>
    <row r="198" spans="2:11" ht="22.5" customHeight="1" x14ac:dyDescent="0.25">
      <c r="B198" s="202"/>
      <c r="C198" s="203"/>
      <c r="D198" s="204"/>
      <c r="E198" s="204"/>
      <c r="F198" s="204"/>
      <c r="G198" s="204"/>
      <c r="H198" s="204"/>
      <c r="I198" s="204"/>
      <c r="J198" s="204"/>
      <c r="K198" s="204"/>
    </row>
    <row r="199" spans="2:11" ht="22.5" customHeight="1" x14ac:dyDescent="0.25">
      <c r="B199" s="199"/>
      <c r="C199" s="200"/>
      <c r="D199" s="201"/>
      <c r="E199" s="201"/>
      <c r="F199" s="201"/>
      <c r="G199" s="201"/>
      <c r="H199" s="201"/>
      <c r="I199" s="201"/>
      <c r="J199" s="201"/>
      <c r="K199" s="201"/>
    </row>
    <row r="200" spans="2:11" ht="22.5" customHeight="1" x14ac:dyDescent="0.25">
      <c r="B200" s="202"/>
      <c r="C200" s="203"/>
      <c r="D200" s="204"/>
      <c r="E200" s="204"/>
      <c r="F200" s="204"/>
      <c r="G200" s="204"/>
      <c r="H200" s="204"/>
      <c r="I200" s="204"/>
      <c r="J200" s="204"/>
      <c r="K200" s="204"/>
    </row>
    <row r="201" spans="2:11" ht="22.5" customHeight="1" x14ac:dyDescent="0.25">
      <c r="B201" s="199"/>
      <c r="C201" s="200"/>
      <c r="D201" s="201"/>
      <c r="E201" s="201"/>
      <c r="F201" s="201"/>
      <c r="G201" s="201"/>
      <c r="H201" s="201"/>
      <c r="I201" s="201"/>
      <c r="J201" s="201"/>
      <c r="K201" s="201"/>
    </row>
    <row r="202" spans="2:11" ht="22.5" customHeight="1" x14ac:dyDescent="0.25">
      <c r="B202" s="202"/>
      <c r="C202" s="203"/>
      <c r="D202" s="204"/>
      <c r="E202" s="204"/>
      <c r="F202" s="204"/>
      <c r="G202" s="204"/>
      <c r="H202" s="204"/>
      <c r="I202" s="204"/>
      <c r="J202" s="204"/>
      <c r="K202" s="204"/>
    </row>
    <row r="203" spans="2:11" ht="22.5" customHeight="1" x14ac:dyDescent="0.25">
      <c r="B203" s="199"/>
      <c r="C203" s="200"/>
      <c r="D203" s="201"/>
      <c r="E203" s="201"/>
      <c r="F203" s="201"/>
      <c r="G203" s="201"/>
      <c r="H203" s="201"/>
      <c r="I203" s="201"/>
      <c r="J203" s="201"/>
      <c r="K203" s="201"/>
    </row>
    <row r="204" spans="2:11" ht="22.5" customHeight="1" x14ac:dyDescent="0.25">
      <c r="B204" s="202"/>
      <c r="C204" s="203"/>
      <c r="D204" s="204"/>
      <c r="E204" s="204"/>
      <c r="F204" s="204"/>
      <c r="G204" s="204"/>
      <c r="H204" s="204"/>
      <c r="I204" s="204"/>
      <c r="J204" s="204"/>
      <c r="K204" s="204"/>
    </row>
    <row r="205" spans="2:11" ht="22.5" customHeight="1" x14ac:dyDescent="0.25">
      <c r="B205" s="199"/>
      <c r="C205" s="200"/>
      <c r="D205" s="201"/>
      <c r="E205" s="201"/>
      <c r="F205" s="201"/>
      <c r="G205" s="201"/>
      <c r="H205" s="201"/>
      <c r="I205" s="201"/>
      <c r="J205" s="201"/>
      <c r="K205" s="201"/>
    </row>
    <row r="206" spans="2:11" ht="22.5" customHeight="1" x14ac:dyDescent="0.25">
      <c r="B206" s="202"/>
      <c r="C206" s="203"/>
      <c r="D206" s="204"/>
      <c r="E206" s="204"/>
      <c r="F206" s="204"/>
      <c r="G206" s="204"/>
      <c r="H206" s="204"/>
      <c r="I206" s="204"/>
      <c r="J206" s="204"/>
      <c r="K206" s="204"/>
    </row>
    <row r="207" spans="2:11" ht="22.5" customHeight="1" x14ac:dyDescent="0.25">
      <c r="B207" s="199"/>
      <c r="C207" s="200"/>
      <c r="D207" s="201"/>
      <c r="E207" s="201"/>
      <c r="F207" s="201"/>
      <c r="G207" s="201"/>
      <c r="H207" s="201"/>
      <c r="I207" s="201"/>
      <c r="J207" s="201"/>
      <c r="K207" s="201"/>
    </row>
    <row r="208" spans="2:11" ht="22.5" customHeight="1" x14ac:dyDescent="0.25">
      <c r="B208" s="202"/>
      <c r="C208" s="203"/>
      <c r="D208" s="204"/>
      <c r="E208" s="204"/>
      <c r="F208" s="204"/>
      <c r="G208" s="204"/>
      <c r="H208" s="204"/>
      <c r="I208" s="204"/>
      <c r="J208" s="204"/>
      <c r="K208" s="204"/>
    </row>
    <row r="209" spans="2:11" ht="22.5" customHeight="1" x14ac:dyDescent="0.25">
      <c r="B209" s="199"/>
      <c r="C209" s="200"/>
      <c r="D209" s="201"/>
      <c r="E209" s="201"/>
      <c r="F209" s="201"/>
      <c r="G209" s="201"/>
      <c r="H209" s="201"/>
      <c r="I209" s="201"/>
      <c r="J209" s="201"/>
      <c r="K209" s="201"/>
    </row>
    <row r="210" spans="2:11" ht="22.5" customHeight="1" x14ac:dyDescent="0.25">
      <c r="B210" s="202"/>
      <c r="C210" s="203"/>
      <c r="D210" s="204"/>
      <c r="E210" s="204"/>
      <c r="F210" s="204"/>
      <c r="G210" s="204"/>
      <c r="H210" s="204"/>
      <c r="I210" s="204"/>
      <c r="J210" s="204"/>
      <c r="K210" s="204"/>
    </row>
    <row r="211" spans="2:11" ht="22.5" customHeight="1" x14ac:dyDescent="0.25">
      <c r="B211" s="199"/>
      <c r="C211" s="200"/>
      <c r="D211" s="201"/>
      <c r="E211" s="201"/>
      <c r="F211" s="201"/>
      <c r="G211" s="201"/>
      <c r="H211" s="201"/>
      <c r="I211" s="201"/>
      <c r="J211" s="201"/>
      <c r="K211" s="201"/>
    </row>
    <row r="212" spans="2:11" ht="22.5" customHeight="1" x14ac:dyDescent="0.25">
      <c r="B212" s="202"/>
      <c r="C212" s="203"/>
      <c r="D212" s="204"/>
      <c r="E212" s="204"/>
      <c r="F212" s="204"/>
      <c r="G212" s="204"/>
      <c r="H212" s="204"/>
      <c r="I212" s="204"/>
      <c r="J212" s="204"/>
      <c r="K212" s="204"/>
    </row>
    <row r="213" spans="2:11" ht="22.5" customHeight="1" x14ac:dyDescent="0.25">
      <c r="B213" s="199"/>
      <c r="C213" s="200"/>
      <c r="D213" s="201"/>
      <c r="E213" s="201"/>
      <c r="F213" s="201"/>
      <c r="G213" s="201"/>
      <c r="H213" s="201"/>
      <c r="I213" s="201"/>
      <c r="J213" s="201"/>
      <c r="K213" s="201"/>
    </row>
    <row r="214" spans="2:11" ht="22.5" customHeight="1" x14ac:dyDescent="0.25">
      <c r="B214" s="202"/>
      <c r="C214" s="203"/>
      <c r="D214" s="204"/>
      <c r="E214" s="204"/>
      <c r="F214" s="204"/>
      <c r="G214" s="204"/>
      <c r="H214" s="204"/>
      <c r="I214" s="204"/>
      <c r="J214" s="204"/>
      <c r="K214" s="204"/>
    </row>
    <row r="215" spans="2:11" ht="22.5" customHeight="1" x14ac:dyDescent="0.25">
      <c r="B215" s="199"/>
      <c r="C215" s="200"/>
      <c r="D215" s="201"/>
      <c r="E215" s="201"/>
      <c r="F215" s="201"/>
      <c r="G215" s="201"/>
      <c r="H215" s="201"/>
      <c r="I215" s="201"/>
      <c r="J215" s="201"/>
      <c r="K215" s="201"/>
    </row>
    <row r="216" spans="2:11" ht="22.5" customHeight="1" x14ac:dyDescent="0.25">
      <c r="B216" s="202"/>
      <c r="C216" s="203"/>
      <c r="D216" s="204"/>
      <c r="E216" s="204"/>
      <c r="F216" s="204"/>
      <c r="G216" s="204"/>
      <c r="H216" s="204"/>
      <c r="I216" s="204"/>
      <c r="J216" s="204"/>
      <c r="K216" s="204"/>
    </row>
    <row r="217" spans="2:11" ht="22.5" customHeight="1" x14ac:dyDescent="0.25">
      <c r="B217" s="199"/>
      <c r="C217" s="200"/>
      <c r="D217" s="201"/>
      <c r="E217" s="201"/>
      <c r="F217" s="201"/>
      <c r="G217" s="201"/>
      <c r="H217" s="201"/>
      <c r="I217" s="201"/>
      <c r="J217" s="201"/>
      <c r="K217" s="201"/>
    </row>
    <row r="218" spans="2:11" ht="22.5" customHeight="1" x14ac:dyDescent="0.25">
      <c r="B218" s="202"/>
      <c r="C218" s="203"/>
      <c r="D218" s="204"/>
      <c r="E218" s="204"/>
      <c r="F218" s="204"/>
      <c r="G218" s="204"/>
      <c r="H218" s="204"/>
      <c r="I218" s="204"/>
      <c r="J218" s="204"/>
      <c r="K218" s="204"/>
    </row>
    <row r="219" spans="2:11" ht="22.5" customHeight="1" x14ac:dyDescent="0.25">
      <c r="B219" s="199"/>
      <c r="C219" s="200"/>
      <c r="D219" s="201"/>
      <c r="E219" s="201"/>
      <c r="F219" s="201"/>
      <c r="G219" s="201"/>
      <c r="H219" s="201"/>
      <c r="I219" s="201"/>
      <c r="J219" s="201"/>
      <c r="K219" s="201"/>
    </row>
    <row r="220" spans="2:11" ht="22.5" customHeight="1" x14ac:dyDescent="0.25">
      <c r="B220" s="202"/>
      <c r="C220" s="203"/>
      <c r="D220" s="204"/>
      <c r="E220" s="204"/>
      <c r="F220" s="204"/>
      <c r="G220" s="204"/>
      <c r="H220" s="204"/>
      <c r="I220" s="204"/>
      <c r="J220" s="204"/>
      <c r="K220" s="204"/>
    </row>
    <row r="221" spans="2:11" ht="22.5" customHeight="1" x14ac:dyDescent="0.25">
      <c r="B221" s="199"/>
      <c r="C221" s="200"/>
      <c r="D221" s="201"/>
      <c r="E221" s="201"/>
      <c r="F221" s="201"/>
      <c r="G221" s="201"/>
      <c r="H221" s="201"/>
      <c r="I221" s="201"/>
      <c r="J221" s="201"/>
      <c r="K221" s="201"/>
    </row>
    <row r="222" spans="2:11" ht="22.5" customHeight="1" x14ac:dyDescent="0.25">
      <c r="B222" s="202"/>
      <c r="C222" s="203"/>
      <c r="D222" s="204"/>
      <c r="E222" s="204"/>
      <c r="F222" s="204"/>
      <c r="G222" s="204"/>
      <c r="H222" s="204"/>
      <c r="I222" s="204"/>
      <c r="J222" s="204"/>
      <c r="K222" s="204"/>
    </row>
    <row r="223" spans="2:11" ht="22.5" customHeight="1" x14ac:dyDescent="0.25">
      <c r="B223" s="199"/>
      <c r="C223" s="200"/>
      <c r="D223" s="201"/>
      <c r="E223" s="201"/>
      <c r="F223" s="201"/>
      <c r="G223" s="201"/>
      <c r="H223" s="201"/>
      <c r="I223" s="201"/>
      <c r="J223" s="201"/>
      <c r="K223" s="201"/>
    </row>
    <row r="224" spans="2:11" ht="22.5" customHeight="1" x14ac:dyDescent="0.25">
      <c r="B224" s="202"/>
      <c r="C224" s="203"/>
      <c r="D224" s="204"/>
      <c r="E224" s="204"/>
      <c r="F224" s="204"/>
      <c r="G224" s="204"/>
      <c r="H224" s="204"/>
      <c r="I224" s="204"/>
      <c r="J224" s="204"/>
      <c r="K224" s="204"/>
    </row>
    <row r="225" spans="2:11" ht="22.5" customHeight="1" x14ac:dyDescent="0.25">
      <c r="B225" s="199"/>
      <c r="C225" s="200"/>
      <c r="D225" s="201"/>
      <c r="E225" s="201"/>
      <c r="F225" s="201"/>
      <c r="G225" s="201"/>
      <c r="H225" s="201"/>
      <c r="I225" s="201"/>
      <c r="J225" s="201"/>
      <c r="K225" s="201"/>
    </row>
    <row r="226" spans="2:11" ht="22.5" customHeight="1" x14ac:dyDescent="0.25">
      <c r="B226" s="202"/>
      <c r="C226" s="203"/>
      <c r="D226" s="204"/>
      <c r="E226" s="204"/>
      <c r="F226" s="204"/>
      <c r="G226" s="204"/>
      <c r="H226" s="204"/>
      <c r="I226" s="204"/>
      <c r="J226" s="204"/>
      <c r="K226" s="204"/>
    </row>
    <row r="227" spans="2:11" ht="22.5" customHeight="1" x14ac:dyDescent="0.25">
      <c r="B227" s="199"/>
      <c r="C227" s="200"/>
      <c r="D227" s="201"/>
      <c r="E227" s="201"/>
      <c r="F227" s="201"/>
      <c r="G227" s="201"/>
      <c r="H227" s="201"/>
      <c r="I227" s="201"/>
      <c r="J227" s="201"/>
      <c r="K227" s="201"/>
    </row>
    <row r="228" spans="2:11" ht="22.5" customHeight="1" x14ac:dyDescent="0.25">
      <c r="B228" s="202"/>
      <c r="C228" s="203"/>
      <c r="D228" s="204"/>
      <c r="E228" s="204"/>
      <c r="F228" s="204"/>
      <c r="G228" s="204"/>
      <c r="H228" s="204"/>
      <c r="I228" s="204"/>
      <c r="J228" s="204"/>
      <c r="K228" s="204"/>
    </row>
    <row r="229" spans="2:11" ht="22.5" customHeight="1" x14ac:dyDescent="0.25">
      <c r="B229" s="199"/>
      <c r="C229" s="200"/>
      <c r="D229" s="201"/>
      <c r="E229" s="201"/>
      <c r="F229" s="201"/>
      <c r="G229" s="201"/>
      <c r="H229" s="201"/>
      <c r="I229" s="201"/>
      <c r="J229" s="201"/>
      <c r="K229" s="201"/>
    </row>
    <row r="230" spans="2:11" ht="22.5" customHeight="1" x14ac:dyDescent="0.25">
      <c r="B230" s="202"/>
      <c r="C230" s="203"/>
      <c r="D230" s="204"/>
      <c r="E230" s="204"/>
      <c r="F230" s="204"/>
      <c r="G230" s="204"/>
      <c r="H230" s="204"/>
      <c r="I230" s="204"/>
      <c r="J230" s="204"/>
      <c r="K230" s="204"/>
    </row>
    <row r="231" spans="2:11" ht="22.5" customHeight="1" x14ac:dyDescent="0.25">
      <c r="B231" s="199"/>
      <c r="C231" s="200"/>
      <c r="D231" s="201"/>
      <c r="E231" s="201"/>
      <c r="F231" s="201"/>
      <c r="G231" s="201"/>
      <c r="H231" s="201"/>
      <c r="I231" s="201"/>
      <c r="J231" s="201"/>
      <c r="K231" s="201"/>
    </row>
    <row r="232" spans="2:11" ht="22.5" customHeight="1" x14ac:dyDescent="0.25">
      <c r="B232" s="202"/>
      <c r="C232" s="203"/>
      <c r="D232" s="204"/>
      <c r="E232" s="204"/>
      <c r="F232" s="204"/>
      <c r="G232" s="204"/>
      <c r="H232" s="204"/>
      <c r="I232" s="204"/>
      <c r="J232" s="204"/>
      <c r="K232" s="204"/>
    </row>
    <row r="233" spans="2:11" ht="22.5" customHeight="1" x14ac:dyDescent="0.25">
      <c r="B233" s="199"/>
      <c r="C233" s="200"/>
      <c r="D233" s="201"/>
      <c r="E233" s="201"/>
      <c r="F233" s="201"/>
      <c r="G233" s="201"/>
      <c r="H233" s="201"/>
      <c r="I233" s="201"/>
      <c r="J233" s="201"/>
      <c r="K233" s="201"/>
    </row>
    <row r="234" spans="2:11" ht="22.5" customHeight="1" x14ac:dyDescent="0.25">
      <c r="B234" s="202"/>
      <c r="C234" s="203"/>
      <c r="D234" s="204"/>
      <c r="E234" s="204"/>
      <c r="F234" s="204"/>
      <c r="G234" s="204"/>
      <c r="H234" s="204"/>
      <c r="I234" s="204"/>
      <c r="J234" s="204"/>
      <c r="K234" s="204"/>
    </row>
    <row r="235" spans="2:11" ht="22.5" customHeight="1" x14ac:dyDescent="0.25">
      <c r="B235" s="199"/>
      <c r="C235" s="200"/>
      <c r="D235" s="201"/>
      <c r="E235" s="201"/>
      <c r="F235" s="201"/>
      <c r="G235" s="201"/>
      <c r="H235" s="201"/>
      <c r="I235" s="201"/>
      <c r="J235" s="201"/>
      <c r="K235" s="201"/>
    </row>
    <row r="236" spans="2:11" ht="22.5" customHeight="1" x14ac:dyDescent="0.25">
      <c r="B236" s="202"/>
      <c r="C236" s="203"/>
      <c r="D236" s="204"/>
      <c r="E236" s="204"/>
      <c r="F236" s="204"/>
      <c r="G236" s="204"/>
      <c r="H236" s="204"/>
      <c r="I236" s="204"/>
      <c r="J236" s="204"/>
      <c r="K236" s="204"/>
    </row>
    <row r="237" spans="2:11" ht="22.5" customHeight="1" x14ac:dyDescent="0.25">
      <c r="B237" s="199"/>
      <c r="C237" s="200"/>
      <c r="D237" s="201"/>
      <c r="E237" s="201"/>
      <c r="F237" s="201"/>
      <c r="G237" s="201"/>
      <c r="H237" s="201"/>
      <c r="I237" s="201"/>
      <c r="J237" s="201"/>
      <c r="K237" s="201"/>
    </row>
    <row r="238" spans="2:11" ht="22.5" customHeight="1" x14ac:dyDescent="0.25">
      <c r="B238" s="202"/>
      <c r="C238" s="203"/>
      <c r="D238" s="204"/>
      <c r="E238" s="204"/>
      <c r="F238" s="204"/>
      <c r="G238" s="204"/>
      <c r="H238" s="204"/>
      <c r="I238" s="204"/>
      <c r="J238" s="204"/>
      <c r="K238" s="204"/>
    </row>
    <row r="239" spans="2:11" ht="22.5" customHeight="1" x14ac:dyDescent="0.25">
      <c r="B239" s="199"/>
      <c r="C239" s="200"/>
      <c r="D239" s="201"/>
      <c r="E239" s="201"/>
      <c r="F239" s="201"/>
      <c r="G239" s="201"/>
      <c r="H239" s="201"/>
      <c r="I239" s="201"/>
      <c r="J239" s="201"/>
      <c r="K239" s="201"/>
    </row>
    <row r="240" spans="2:11" ht="22.5" customHeight="1" x14ac:dyDescent="0.25">
      <c r="B240" s="202"/>
      <c r="C240" s="203"/>
      <c r="D240" s="204"/>
      <c r="E240" s="204"/>
      <c r="F240" s="204"/>
      <c r="G240" s="204"/>
      <c r="H240" s="204"/>
      <c r="I240" s="204"/>
      <c r="J240" s="204"/>
      <c r="K240" s="204"/>
    </row>
    <row r="241" spans="2:11" ht="22.5" customHeight="1" x14ac:dyDescent="0.25">
      <c r="B241" s="199"/>
      <c r="C241" s="200"/>
      <c r="D241" s="201"/>
      <c r="E241" s="201"/>
      <c r="F241" s="201"/>
      <c r="G241" s="201"/>
      <c r="H241" s="201"/>
      <c r="I241" s="201"/>
      <c r="J241" s="201"/>
      <c r="K241" s="201"/>
    </row>
    <row r="242" spans="2:11" ht="22.5" customHeight="1" x14ac:dyDescent="0.25">
      <c r="B242" s="202"/>
      <c r="C242" s="203"/>
      <c r="D242" s="204"/>
      <c r="E242" s="204"/>
      <c r="F242" s="204"/>
      <c r="G242" s="204"/>
      <c r="H242" s="204"/>
      <c r="I242" s="204"/>
      <c r="J242" s="204"/>
      <c r="K242" s="204"/>
    </row>
    <row r="243" spans="2:11" ht="22.5" customHeight="1" x14ac:dyDescent="0.25">
      <c r="B243" s="199"/>
      <c r="C243" s="200"/>
      <c r="D243" s="201"/>
      <c r="E243" s="201"/>
      <c r="F243" s="201"/>
      <c r="G243" s="201"/>
      <c r="H243" s="201"/>
      <c r="I243" s="201"/>
      <c r="J243" s="201"/>
      <c r="K243" s="201"/>
    </row>
    <row r="244" spans="2:11" ht="22.5" customHeight="1" x14ac:dyDescent="0.25">
      <c r="B244" s="202"/>
      <c r="C244" s="203"/>
      <c r="D244" s="204"/>
      <c r="E244" s="204"/>
      <c r="F244" s="204"/>
      <c r="G244" s="204"/>
      <c r="H244" s="204"/>
      <c r="I244" s="204"/>
      <c r="J244" s="204"/>
      <c r="K244" s="204"/>
    </row>
    <row r="245" spans="2:11" ht="22.5" customHeight="1" x14ac:dyDescent="0.25">
      <c r="B245" s="199"/>
      <c r="C245" s="200"/>
      <c r="D245" s="201"/>
      <c r="E245" s="201"/>
      <c r="F245" s="201"/>
      <c r="G245" s="201"/>
      <c r="H245" s="201"/>
      <c r="I245" s="201"/>
      <c r="J245" s="201"/>
      <c r="K245" s="201"/>
    </row>
    <row r="246" spans="2:11" ht="22.5" customHeight="1" x14ac:dyDescent="0.25">
      <c r="B246" s="202"/>
      <c r="C246" s="203"/>
      <c r="D246" s="204"/>
      <c r="E246" s="204"/>
      <c r="F246" s="204"/>
      <c r="G246" s="204"/>
      <c r="H246" s="204"/>
      <c r="I246" s="204"/>
      <c r="J246" s="204"/>
      <c r="K246" s="204"/>
    </row>
    <row r="247" spans="2:11" ht="22.5" customHeight="1" x14ac:dyDescent="0.25">
      <c r="B247" s="199"/>
      <c r="C247" s="200"/>
      <c r="D247" s="201"/>
      <c r="E247" s="201"/>
      <c r="F247" s="201"/>
      <c r="G247" s="201"/>
      <c r="H247" s="201"/>
      <c r="I247" s="201"/>
      <c r="J247" s="201"/>
      <c r="K247" s="201"/>
    </row>
    <row r="248" spans="2:11" ht="22.5" customHeight="1" x14ac:dyDescent="0.25">
      <c r="B248" s="202"/>
      <c r="C248" s="203"/>
      <c r="D248" s="204"/>
      <c r="E248" s="204"/>
      <c r="F248" s="204"/>
      <c r="G248" s="204"/>
      <c r="H248" s="204"/>
      <c r="I248" s="204"/>
      <c r="J248" s="204"/>
      <c r="K248" s="204"/>
    </row>
    <row r="249" spans="2:11" ht="22.5" customHeight="1" x14ac:dyDescent="0.25">
      <c r="B249" s="199"/>
      <c r="C249" s="200"/>
      <c r="D249" s="201"/>
      <c r="E249" s="201"/>
      <c r="F249" s="201"/>
      <c r="G249" s="201"/>
      <c r="H249" s="201"/>
      <c r="I249" s="201"/>
      <c r="J249" s="201"/>
      <c r="K249" s="201"/>
    </row>
    <row r="250" spans="2:11" ht="22.5" customHeight="1" x14ac:dyDescent="0.25">
      <c r="B250" s="202"/>
      <c r="C250" s="203"/>
      <c r="D250" s="204"/>
      <c r="E250" s="204"/>
      <c r="F250" s="204"/>
      <c r="G250" s="204"/>
      <c r="H250" s="204"/>
      <c r="I250" s="204"/>
      <c r="J250" s="204"/>
      <c r="K250" s="204"/>
    </row>
    <row r="251" spans="2:11" ht="22.5" customHeight="1" x14ac:dyDescent="0.25">
      <c r="B251" s="199"/>
      <c r="C251" s="200"/>
      <c r="D251" s="201"/>
      <c r="E251" s="201"/>
      <c r="F251" s="201"/>
      <c r="G251" s="201"/>
      <c r="H251" s="201"/>
      <c r="I251" s="201"/>
      <c r="J251" s="201"/>
      <c r="K251" s="201"/>
    </row>
    <row r="252" spans="2:11" ht="22.5" customHeight="1" x14ac:dyDescent="0.25">
      <c r="B252" s="202"/>
      <c r="C252" s="203"/>
      <c r="D252" s="204"/>
      <c r="E252" s="204"/>
      <c r="F252" s="204"/>
      <c r="G252" s="204"/>
      <c r="H252" s="204"/>
      <c r="I252" s="204"/>
      <c r="J252" s="204"/>
      <c r="K252" s="204"/>
    </row>
    <row r="253" spans="2:11" ht="22.5" customHeight="1" x14ac:dyDescent="0.25">
      <c r="B253" s="199"/>
      <c r="C253" s="200"/>
      <c r="D253" s="201"/>
      <c r="E253" s="201"/>
      <c r="F253" s="201"/>
      <c r="G253" s="201"/>
      <c r="H253" s="201"/>
      <c r="I253" s="201"/>
      <c r="J253" s="201"/>
      <c r="K253" s="201"/>
    </row>
    <row r="254" spans="2:11" ht="22.5" customHeight="1" x14ac:dyDescent="0.25">
      <c r="B254" s="202"/>
      <c r="C254" s="203"/>
      <c r="D254" s="204"/>
      <c r="E254" s="204"/>
      <c r="F254" s="204"/>
      <c r="G254" s="204"/>
      <c r="H254" s="204"/>
      <c r="I254" s="204"/>
      <c r="J254" s="204"/>
      <c r="K254" s="204"/>
    </row>
    <row r="255" spans="2:11" ht="22.5" customHeight="1" x14ac:dyDescent="0.25">
      <c r="B255" s="199"/>
      <c r="C255" s="200"/>
      <c r="D255" s="201"/>
      <c r="E255" s="201"/>
      <c r="F255" s="201"/>
      <c r="G255" s="201"/>
      <c r="H255" s="201"/>
      <c r="I255" s="201"/>
      <c r="J255" s="201"/>
      <c r="K255" s="201"/>
    </row>
    <row r="256" spans="2:11" ht="22.5" customHeight="1" x14ac:dyDescent="0.25">
      <c r="B256" s="202"/>
      <c r="C256" s="203"/>
      <c r="D256" s="204"/>
      <c r="E256" s="204"/>
      <c r="F256" s="204"/>
      <c r="G256" s="204"/>
      <c r="H256" s="204"/>
      <c r="I256" s="204"/>
      <c r="J256" s="204"/>
      <c r="K256" s="204"/>
    </row>
    <row r="257" spans="2:11" ht="22.5" customHeight="1" x14ac:dyDescent="0.25">
      <c r="B257" s="199"/>
      <c r="C257" s="200"/>
      <c r="D257" s="201"/>
      <c r="E257" s="201"/>
      <c r="F257" s="201"/>
      <c r="G257" s="201"/>
      <c r="H257" s="201"/>
      <c r="I257" s="201"/>
      <c r="J257" s="201"/>
      <c r="K257" s="201"/>
    </row>
    <row r="258" spans="2:11" ht="22.5" customHeight="1" x14ac:dyDescent="0.25">
      <c r="B258" s="202"/>
      <c r="C258" s="203"/>
      <c r="D258" s="204"/>
      <c r="E258" s="204"/>
      <c r="F258" s="204"/>
      <c r="G258" s="204"/>
      <c r="H258" s="204"/>
      <c r="I258" s="204"/>
      <c r="J258" s="204"/>
      <c r="K258" s="204"/>
    </row>
    <row r="259" spans="2:11" ht="22.5" customHeight="1" x14ac:dyDescent="0.25">
      <c r="B259" s="199"/>
      <c r="C259" s="200"/>
      <c r="D259" s="201"/>
      <c r="E259" s="201"/>
      <c r="F259" s="201"/>
      <c r="G259" s="201"/>
      <c r="H259" s="201"/>
      <c r="I259" s="201"/>
      <c r="J259" s="201"/>
      <c r="K259" s="201"/>
    </row>
    <row r="260" spans="2:11" ht="22.5" customHeight="1" x14ac:dyDescent="0.25">
      <c r="B260" s="202"/>
      <c r="C260" s="203"/>
      <c r="D260" s="204"/>
      <c r="E260" s="204"/>
      <c r="F260" s="204"/>
      <c r="G260" s="204"/>
      <c r="H260" s="204"/>
      <c r="I260" s="204"/>
      <c r="J260" s="204"/>
      <c r="K260" s="204"/>
    </row>
    <row r="261" spans="2:11" ht="22.5" customHeight="1" x14ac:dyDescent="0.25">
      <c r="B261" s="199"/>
      <c r="C261" s="200"/>
      <c r="D261" s="201"/>
      <c r="E261" s="201"/>
      <c r="F261" s="201"/>
      <c r="G261" s="201"/>
      <c r="H261" s="201"/>
      <c r="I261" s="201"/>
      <c r="J261" s="201"/>
      <c r="K261" s="201"/>
    </row>
    <row r="262" spans="2:11" ht="22.5" customHeight="1" x14ac:dyDescent="0.25">
      <c r="B262" s="202"/>
      <c r="C262" s="203"/>
      <c r="D262" s="204"/>
      <c r="E262" s="204"/>
      <c r="F262" s="204"/>
      <c r="G262" s="204"/>
      <c r="H262" s="204"/>
      <c r="I262" s="204"/>
      <c r="J262" s="204"/>
      <c r="K262" s="204"/>
    </row>
    <row r="263" spans="2:11" ht="22.5" customHeight="1" x14ac:dyDescent="0.25">
      <c r="B263" s="199"/>
      <c r="C263" s="200"/>
      <c r="D263" s="201"/>
      <c r="E263" s="201"/>
      <c r="F263" s="201"/>
      <c r="G263" s="201"/>
      <c r="H263" s="201"/>
      <c r="I263" s="201"/>
      <c r="J263" s="201"/>
      <c r="K263" s="201"/>
    </row>
    <row r="264" spans="2:11" ht="22.5" customHeight="1" x14ac:dyDescent="0.25">
      <c r="B264" s="202"/>
      <c r="C264" s="203"/>
      <c r="D264" s="204"/>
      <c r="E264" s="204"/>
      <c r="F264" s="204"/>
      <c r="G264" s="204"/>
      <c r="H264" s="204"/>
      <c r="I264" s="204"/>
      <c r="J264" s="204"/>
      <c r="K264" s="204"/>
    </row>
    <row r="265" spans="2:11" ht="22.5" customHeight="1" x14ac:dyDescent="0.25">
      <c r="B265" s="199"/>
      <c r="C265" s="200"/>
      <c r="D265" s="201"/>
      <c r="E265" s="201"/>
      <c r="F265" s="201"/>
      <c r="G265" s="201"/>
      <c r="H265" s="201"/>
      <c r="I265" s="201"/>
      <c r="J265" s="201"/>
      <c r="K265" s="201"/>
    </row>
    <row r="266" spans="2:11" ht="22.5" customHeight="1" x14ac:dyDescent="0.25">
      <c r="B266" s="202"/>
      <c r="C266" s="203"/>
      <c r="D266" s="204"/>
      <c r="E266" s="204"/>
      <c r="F266" s="204"/>
      <c r="G266" s="204"/>
      <c r="H266" s="204"/>
      <c r="I266" s="204"/>
      <c r="J266" s="204"/>
      <c r="K266" s="204"/>
    </row>
    <row r="267" spans="2:11" ht="22.5" customHeight="1" x14ac:dyDescent="0.25">
      <c r="B267" s="199"/>
      <c r="C267" s="200"/>
      <c r="D267" s="201"/>
      <c r="E267" s="201"/>
      <c r="F267" s="201"/>
      <c r="G267" s="201"/>
      <c r="H267" s="201"/>
      <c r="I267" s="201"/>
      <c r="J267" s="201"/>
      <c r="K267" s="201"/>
    </row>
    <row r="268" spans="2:11" ht="22.5" customHeight="1" x14ac:dyDescent="0.25">
      <c r="B268" s="202"/>
      <c r="C268" s="203"/>
      <c r="D268" s="204"/>
      <c r="E268" s="204"/>
      <c r="F268" s="204"/>
      <c r="G268" s="204"/>
      <c r="H268" s="204"/>
      <c r="I268" s="204"/>
      <c r="J268" s="204"/>
      <c r="K268" s="204"/>
    </row>
    <row r="269" spans="2:11" ht="22.5" customHeight="1" x14ac:dyDescent="0.25">
      <c r="B269" s="199"/>
      <c r="C269" s="200"/>
      <c r="D269" s="201"/>
      <c r="E269" s="201"/>
      <c r="F269" s="201"/>
      <c r="G269" s="201"/>
      <c r="H269" s="201"/>
      <c r="I269" s="201"/>
      <c r="J269" s="201"/>
      <c r="K269" s="201"/>
    </row>
    <row r="270" spans="2:11" ht="22.5" customHeight="1" x14ac:dyDescent="0.25">
      <c r="B270" s="202"/>
      <c r="C270" s="203"/>
      <c r="D270" s="204"/>
      <c r="E270" s="204"/>
      <c r="F270" s="204"/>
      <c r="G270" s="204"/>
      <c r="H270" s="204"/>
      <c r="I270" s="204"/>
      <c r="J270" s="204"/>
      <c r="K270" s="204"/>
    </row>
    <row r="271" spans="2:11" ht="22.5" customHeight="1" x14ac:dyDescent="0.25">
      <c r="B271" s="199"/>
      <c r="C271" s="200"/>
      <c r="D271" s="201"/>
      <c r="E271" s="201"/>
      <c r="F271" s="201"/>
      <c r="G271" s="201"/>
      <c r="H271" s="201"/>
      <c r="I271" s="201"/>
      <c r="J271" s="201"/>
      <c r="K271" s="201"/>
    </row>
    <row r="272" spans="2:11" ht="22.5" customHeight="1" x14ac:dyDescent="0.25">
      <c r="B272" s="202"/>
      <c r="C272" s="203"/>
      <c r="D272" s="204"/>
      <c r="E272" s="204"/>
      <c r="F272" s="204"/>
      <c r="G272" s="204"/>
      <c r="H272" s="204"/>
      <c r="I272" s="204"/>
      <c r="J272" s="204"/>
      <c r="K272" s="204"/>
    </row>
    <row r="273" spans="2:11" ht="22.5" customHeight="1" x14ac:dyDescent="0.25">
      <c r="B273" s="199"/>
      <c r="C273" s="200"/>
      <c r="D273" s="201"/>
      <c r="E273" s="201"/>
      <c r="F273" s="201"/>
      <c r="G273" s="201"/>
      <c r="H273" s="201"/>
      <c r="I273" s="201"/>
      <c r="J273" s="201"/>
      <c r="K273" s="201"/>
    </row>
    <row r="274" spans="2:11" ht="22.5" customHeight="1" x14ac:dyDescent="0.25">
      <c r="B274" s="202"/>
      <c r="C274" s="203"/>
      <c r="D274" s="204"/>
      <c r="E274" s="204"/>
      <c r="F274" s="204"/>
      <c r="G274" s="204"/>
      <c r="H274" s="204"/>
      <c r="I274" s="204"/>
      <c r="J274" s="204"/>
      <c r="K274" s="204"/>
    </row>
    <row r="275" spans="2:11" ht="22.5" customHeight="1" x14ac:dyDescent="0.25">
      <c r="B275" s="199"/>
      <c r="C275" s="200"/>
      <c r="D275" s="201"/>
      <c r="E275" s="201"/>
      <c r="F275" s="201"/>
      <c r="G275" s="201"/>
      <c r="H275" s="201"/>
      <c r="I275" s="201"/>
      <c r="J275" s="201"/>
      <c r="K275" s="201"/>
    </row>
    <row r="276" spans="2:11" ht="22.5" customHeight="1" x14ac:dyDescent="0.25">
      <c r="B276" s="202"/>
      <c r="C276" s="203"/>
      <c r="D276" s="204"/>
      <c r="E276" s="204"/>
      <c r="F276" s="204"/>
      <c r="G276" s="204"/>
      <c r="H276" s="204"/>
      <c r="I276" s="204"/>
      <c r="J276" s="204"/>
      <c r="K276" s="204"/>
    </row>
    <row r="277" spans="2:11" ht="22.5" customHeight="1" x14ac:dyDescent="0.25">
      <c r="B277" s="199"/>
      <c r="C277" s="200"/>
      <c r="D277" s="201"/>
      <c r="E277" s="201"/>
      <c r="F277" s="201"/>
      <c r="G277" s="201"/>
      <c r="H277" s="201"/>
      <c r="I277" s="201"/>
      <c r="J277" s="201"/>
      <c r="K277" s="201"/>
    </row>
    <row r="278" spans="2:11" ht="22.5" customHeight="1" x14ac:dyDescent="0.25">
      <c r="B278" s="202"/>
      <c r="C278" s="203"/>
      <c r="D278" s="204"/>
      <c r="E278" s="204"/>
      <c r="F278" s="204"/>
      <c r="G278" s="204"/>
      <c r="H278" s="204"/>
      <c r="I278" s="204"/>
      <c r="J278" s="204"/>
      <c r="K278" s="204"/>
    </row>
    <row r="279" spans="2:11" ht="22.5" customHeight="1" x14ac:dyDescent="0.25">
      <c r="B279" s="199"/>
      <c r="C279" s="200"/>
      <c r="D279" s="201"/>
      <c r="E279" s="201"/>
      <c r="F279" s="201"/>
      <c r="G279" s="201"/>
      <c r="H279" s="201"/>
      <c r="I279" s="201"/>
      <c r="J279" s="201"/>
      <c r="K279" s="201"/>
    </row>
    <row r="280" spans="2:11" ht="22.5" customHeight="1" x14ac:dyDescent="0.25">
      <c r="B280" s="202"/>
      <c r="C280" s="203"/>
      <c r="D280" s="204"/>
      <c r="E280" s="204"/>
      <c r="F280" s="204"/>
      <c r="G280" s="204"/>
      <c r="H280" s="204"/>
      <c r="I280" s="204"/>
      <c r="J280" s="204"/>
      <c r="K280" s="204"/>
    </row>
    <row r="281" spans="2:11" ht="22.5" customHeight="1" x14ac:dyDescent="0.25">
      <c r="B281" s="199"/>
      <c r="C281" s="200"/>
      <c r="D281" s="201"/>
      <c r="E281" s="201"/>
      <c r="F281" s="201"/>
      <c r="G281" s="201"/>
      <c r="H281" s="201"/>
      <c r="I281" s="201"/>
      <c r="J281" s="201"/>
      <c r="K281" s="201"/>
    </row>
    <row r="282" spans="2:11" ht="22.5" customHeight="1" x14ac:dyDescent="0.25">
      <c r="B282" s="202"/>
      <c r="C282" s="203"/>
      <c r="D282" s="204"/>
      <c r="E282" s="204"/>
      <c r="F282" s="204"/>
      <c r="G282" s="204"/>
      <c r="H282" s="204"/>
      <c r="I282" s="204"/>
      <c r="J282" s="204"/>
      <c r="K282" s="204"/>
    </row>
    <row r="283" spans="2:11" ht="22.5" customHeight="1" x14ac:dyDescent="0.25">
      <c r="B283" s="199"/>
      <c r="C283" s="200"/>
      <c r="D283" s="201"/>
      <c r="E283" s="201"/>
      <c r="F283" s="201"/>
      <c r="G283" s="201"/>
      <c r="H283" s="201"/>
      <c r="I283" s="201"/>
      <c r="J283" s="201"/>
      <c r="K283" s="201"/>
    </row>
    <row r="284" spans="2:11" ht="22.5" customHeight="1" x14ac:dyDescent="0.25">
      <c r="B284" s="202"/>
      <c r="C284" s="203"/>
      <c r="D284" s="204"/>
      <c r="E284" s="204"/>
      <c r="F284" s="204"/>
      <c r="G284" s="204"/>
      <c r="H284" s="204"/>
      <c r="I284" s="204"/>
      <c r="J284" s="204"/>
      <c r="K284" s="204"/>
    </row>
    <row r="285" spans="2:11" ht="22.5" customHeight="1" x14ac:dyDescent="0.25">
      <c r="B285" s="199"/>
      <c r="C285" s="200"/>
      <c r="D285" s="201"/>
      <c r="E285" s="201"/>
      <c r="F285" s="201"/>
      <c r="G285" s="201"/>
      <c r="H285" s="201"/>
      <c r="I285" s="201"/>
      <c r="J285" s="201"/>
      <c r="K285" s="201"/>
    </row>
    <row r="286" spans="2:11" ht="22.5" customHeight="1" x14ac:dyDescent="0.25">
      <c r="B286" s="202"/>
      <c r="C286" s="203"/>
      <c r="D286" s="204"/>
      <c r="E286" s="204"/>
      <c r="F286" s="204"/>
      <c r="G286" s="204"/>
      <c r="H286" s="204"/>
      <c r="I286" s="204"/>
      <c r="J286" s="204"/>
      <c r="K286" s="204"/>
    </row>
    <row r="287" spans="2:11" ht="22.5" customHeight="1" x14ac:dyDescent="0.25">
      <c r="B287" s="199"/>
      <c r="C287" s="200"/>
      <c r="D287" s="201"/>
      <c r="E287" s="201"/>
      <c r="F287" s="201"/>
      <c r="G287" s="201"/>
      <c r="H287" s="201"/>
      <c r="I287" s="201"/>
      <c r="J287" s="201"/>
      <c r="K287" s="201"/>
    </row>
    <row r="288" spans="2:11" ht="22.5" customHeight="1" x14ac:dyDescent="0.25">
      <c r="B288" s="202"/>
      <c r="C288" s="203"/>
      <c r="D288" s="204"/>
      <c r="E288" s="204"/>
      <c r="F288" s="204"/>
      <c r="G288" s="204"/>
      <c r="H288" s="204"/>
      <c r="I288" s="204"/>
      <c r="J288" s="204"/>
      <c r="K288" s="204"/>
    </row>
    <row r="289" spans="2:11" ht="22.5" customHeight="1" x14ac:dyDescent="0.25">
      <c r="B289" s="199"/>
      <c r="C289" s="200"/>
      <c r="D289" s="201"/>
      <c r="E289" s="201"/>
      <c r="F289" s="201"/>
      <c r="G289" s="201"/>
      <c r="H289" s="201"/>
      <c r="I289" s="201"/>
      <c r="J289" s="201"/>
      <c r="K289" s="201"/>
    </row>
    <row r="290" spans="2:11" ht="22.5" customHeight="1" x14ac:dyDescent="0.25">
      <c r="B290" s="202"/>
      <c r="C290" s="203"/>
      <c r="D290" s="204"/>
      <c r="E290" s="204"/>
      <c r="F290" s="204"/>
      <c r="G290" s="204"/>
      <c r="H290" s="204"/>
      <c r="I290" s="204"/>
      <c r="J290" s="204"/>
      <c r="K290" s="204"/>
    </row>
    <row r="291" spans="2:11" ht="22.5" customHeight="1" x14ac:dyDescent="0.25">
      <c r="B291" s="199"/>
      <c r="C291" s="200"/>
      <c r="D291" s="201"/>
      <c r="E291" s="201"/>
      <c r="F291" s="201"/>
      <c r="G291" s="201"/>
      <c r="H291" s="201"/>
      <c r="I291" s="201"/>
      <c r="J291" s="201"/>
      <c r="K291" s="201"/>
    </row>
    <row r="292" spans="2:11" ht="22.5" customHeight="1" x14ac:dyDescent="0.25">
      <c r="B292" s="202"/>
      <c r="C292" s="203"/>
      <c r="D292" s="204"/>
      <c r="E292" s="204"/>
      <c r="F292" s="204"/>
      <c r="G292" s="204"/>
      <c r="H292" s="204"/>
      <c r="I292" s="204"/>
      <c r="J292" s="204"/>
      <c r="K292" s="204"/>
    </row>
    <row r="293" spans="2:11" ht="22.5" customHeight="1" x14ac:dyDescent="0.25">
      <c r="B293" s="199"/>
      <c r="C293" s="200"/>
      <c r="D293" s="201"/>
      <c r="E293" s="201"/>
      <c r="F293" s="201"/>
      <c r="G293" s="201"/>
      <c r="H293" s="201"/>
      <c r="I293" s="201"/>
      <c r="J293" s="201"/>
      <c r="K293" s="201"/>
    </row>
    <row r="294" spans="2:11" ht="22.5" customHeight="1" x14ac:dyDescent="0.25">
      <c r="B294" s="202"/>
      <c r="C294" s="203"/>
      <c r="D294" s="204"/>
      <c r="E294" s="204"/>
      <c r="F294" s="204"/>
      <c r="G294" s="204"/>
      <c r="H294" s="204"/>
      <c r="I294" s="204"/>
      <c r="J294" s="204"/>
      <c r="K294" s="204"/>
    </row>
    <row r="295" spans="2:11" ht="22.5" customHeight="1" x14ac:dyDescent="0.25">
      <c r="B295" s="199"/>
      <c r="C295" s="200"/>
      <c r="D295" s="201"/>
      <c r="E295" s="201"/>
      <c r="F295" s="201"/>
      <c r="G295" s="201"/>
      <c r="H295" s="201"/>
      <c r="I295" s="201"/>
      <c r="J295" s="201"/>
      <c r="K295" s="201"/>
    </row>
    <row r="296" spans="2:11" ht="22.5" customHeight="1" x14ac:dyDescent="0.25">
      <c r="B296" s="202"/>
      <c r="C296" s="203"/>
      <c r="D296" s="204"/>
      <c r="E296" s="204"/>
      <c r="F296" s="204"/>
      <c r="G296" s="204"/>
      <c r="H296" s="204"/>
      <c r="I296" s="204"/>
      <c r="J296" s="204"/>
      <c r="K296" s="204"/>
    </row>
    <row r="297" spans="2:11" ht="22.5" customHeight="1" x14ac:dyDescent="0.25">
      <c r="B297" s="199"/>
      <c r="C297" s="200"/>
      <c r="D297" s="201"/>
      <c r="E297" s="201"/>
      <c r="F297" s="201"/>
      <c r="G297" s="201"/>
      <c r="H297" s="201"/>
      <c r="I297" s="201"/>
      <c r="J297" s="201"/>
      <c r="K297" s="201"/>
    </row>
    <row r="298" spans="2:11" ht="22.5" customHeight="1" x14ac:dyDescent="0.25">
      <c r="B298" s="202"/>
      <c r="C298" s="203"/>
      <c r="D298" s="204"/>
      <c r="E298" s="204"/>
      <c r="F298" s="204"/>
      <c r="G298" s="204"/>
      <c r="H298" s="204"/>
      <c r="I298" s="204"/>
      <c r="J298" s="204"/>
      <c r="K298" s="204"/>
    </row>
    <row r="299" spans="2:11" ht="22.5" customHeight="1" x14ac:dyDescent="0.25">
      <c r="B299" s="199"/>
      <c r="C299" s="200"/>
      <c r="D299" s="201"/>
      <c r="E299" s="201"/>
      <c r="F299" s="201"/>
      <c r="G299" s="201"/>
      <c r="H299" s="201"/>
      <c r="I299" s="201"/>
      <c r="J299" s="201"/>
      <c r="K299" s="201"/>
    </row>
    <row r="300" spans="2:11" ht="22.5" customHeight="1" x14ac:dyDescent="0.25">
      <c r="B300" s="202"/>
      <c r="C300" s="203"/>
      <c r="D300" s="204"/>
      <c r="E300" s="204"/>
      <c r="F300" s="204"/>
      <c r="G300" s="204"/>
      <c r="H300" s="204"/>
      <c r="I300" s="204"/>
      <c r="J300" s="204"/>
      <c r="K300" s="204"/>
    </row>
    <row r="301" spans="2:11" ht="22.5" customHeight="1" x14ac:dyDescent="0.25">
      <c r="B301" s="199"/>
      <c r="C301" s="200"/>
      <c r="D301" s="201"/>
      <c r="E301" s="201"/>
      <c r="F301" s="201"/>
      <c r="G301" s="201"/>
      <c r="H301" s="201"/>
      <c r="I301" s="201"/>
      <c r="J301" s="201"/>
      <c r="K301" s="201"/>
    </row>
    <row r="302" spans="2:11" ht="22.5" customHeight="1" x14ac:dyDescent="0.25">
      <c r="B302" s="202"/>
      <c r="C302" s="203"/>
      <c r="D302" s="204"/>
      <c r="E302" s="204"/>
      <c r="F302" s="204"/>
      <c r="G302" s="204"/>
      <c r="H302" s="204"/>
      <c r="I302" s="204"/>
      <c r="J302" s="204"/>
      <c r="K302" s="204"/>
    </row>
    <row r="303" spans="2:11" ht="22.5" customHeight="1" x14ac:dyDescent="0.25">
      <c r="B303" s="199"/>
      <c r="C303" s="200"/>
      <c r="D303" s="201"/>
      <c r="E303" s="201"/>
      <c r="F303" s="201"/>
      <c r="G303" s="201"/>
      <c r="H303" s="201"/>
      <c r="I303" s="201"/>
      <c r="J303" s="201"/>
      <c r="K303" s="201"/>
    </row>
    <row r="304" spans="2:11" ht="22.5" customHeight="1" x14ac:dyDescent="0.25">
      <c r="B304" s="202"/>
      <c r="C304" s="203"/>
      <c r="D304" s="204"/>
      <c r="E304" s="204"/>
      <c r="F304" s="204"/>
      <c r="G304" s="204"/>
      <c r="H304" s="204"/>
      <c r="I304" s="204"/>
      <c r="J304" s="204"/>
      <c r="K304" s="204"/>
    </row>
    <row r="305" spans="2:11" ht="22.5" customHeight="1" x14ac:dyDescent="0.25">
      <c r="B305" s="199"/>
      <c r="C305" s="200"/>
      <c r="D305" s="201"/>
      <c r="E305" s="201"/>
      <c r="F305" s="201"/>
      <c r="G305" s="201"/>
      <c r="H305" s="201"/>
      <c r="I305" s="201"/>
      <c r="J305" s="201"/>
      <c r="K305" s="201"/>
    </row>
    <row r="306" spans="2:11" ht="22.5" customHeight="1" x14ac:dyDescent="0.25">
      <c r="B306" s="202"/>
      <c r="C306" s="203"/>
      <c r="D306" s="204"/>
      <c r="E306" s="204"/>
      <c r="F306" s="204"/>
      <c r="G306" s="204"/>
      <c r="H306" s="204"/>
      <c r="I306" s="204"/>
      <c r="J306" s="204"/>
      <c r="K306" s="204"/>
    </row>
    <row r="307" spans="2:11" ht="22.5" customHeight="1" x14ac:dyDescent="0.25">
      <c r="B307" s="199"/>
      <c r="C307" s="200"/>
      <c r="D307" s="201"/>
      <c r="E307" s="201"/>
      <c r="F307" s="201"/>
      <c r="G307" s="201"/>
      <c r="H307" s="201"/>
      <c r="I307" s="201"/>
      <c r="J307" s="201"/>
      <c r="K307" s="201"/>
    </row>
    <row r="308" spans="2:11" ht="22.5" customHeight="1" x14ac:dyDescent="0.25">
      <c r="B308" s="202"/>
      <c r="C308" s="203"/>
      <c r="D308" s="204"/>
      <c r="E308" s="204"/>
      <c r="F308" s="204"/>
      <c r="G308" s="204"/>
      <c r="H308" s="204"/>
      <c r="I308" s="204"/>
      <c r="J308" s="204"/>
      <c r="K308" s="204"/>
    </row>
    <row r="309" spans="2:11" ht="22.5" customHeight="1" x14ac:dyDescent="0.25">
      <c r="B309" s="205"/>
      <c r="C309" s="206"/>
      <c r="D309" s="207"/>
      <c r="E309" s="207"/>
      <c r="F309" s="207"/>
      <c r="G309" s="207"/>
      <c r="H309" s="207"/>
      <c r="I309" s="207"/>
      <c r="J309" s="207"/>
      <c r="K309" s="207"/>
    </row>
  </sheetData>
  <sheetProtection algorithmName="SHA-512" hashValue="M3YY5OYzvpI6PFYddq3ug4N3bnThV+mvhZ4RVSE9P1R0s/IZEs8iTQvbEptKDQk9S57GWbf2WEhWe+VMoSmeKw==" saltValue="tQq/1nBycb31K07XogrplA==" spinCount="100000" sheet="1" objects="1" scenarios="1"/>
  <mergeCells count="4">
    <mergeCell ref="B2:K2"/>
    <mergeCell ref="B3:K4"/>
    <mergeCell ref="B6:D6"/>
    <mergeCell ref="B1:K1"/>
  </mergeCells>
  <conditionalFormatting sqref="E6:K6">
    <cfRule type="expression" dxfId="175" priority="119">
      <formula>"SI(RESIDUO(FILA();2)=0;VERDADERO;FALSO)"</formula>
    </cfRule>
    <cfRule type="expression" dxfId="174" priority="120">
      <formula>"SI(RESIDUO(FILA();2)=0;VERDADERO;FALSO)"</formula>
    </cfRule>
  </conditionalFormatting>
  <conditionalFormatting sqref="B9:K248">
    <cfRule type="expression" dxfId="173" priority="117">
      <formula>"SI(RESIDUO(FILA();2)=0;VERDADERO;FALSO)"</formula>
    </cfRule>
    <cfRule type="expression" dxfId="172" priority="118">
      <formula>"SI(RESIDUO(FILA();2)=0;VERDADERO;FALSO)"</formula>
    </cfRule>
  </conditionalFormatting>
  <conditionalFormatting sqref="B249:K249">
    <cfRule type="expression" dxfId="171" priority="115">
      <formula>"SI(RESIDUO(FILA();2)=0;VERDADERO;FALSO)"</formula>
    </cfRule>
    <cfRule type="expression" dxfId="170" priority="116">
      <formula>"SI(RESIDUO(FILA();2)=0;VERDADERO;FALSO)"</formula>
    </cfRule>
  </conditionalFormatting>
  <conditionalFormatting sqref="B249:K256">
    <cfRule type="expression" dxfId="169" priority="113">
      <formula>"SI(RESIDUO(FILA();2)=0;VERDADERO;FALSO)"</formula>
    </cfRule>
    <cfRule type="expression" dxfId="168" priority="114">
      <formula>"SI(RESIDUO(FILA();2)=0;VERDADERO;FALSO)"</formula>
    </cfRule>
  </conditionalFormatting>
  <conditionalFormatting sqref="B298:K298">
    <cfRule type="expression" dxfId="167" priority="7">
      <formula>"SI(RESIDUO(FILA();2)=0;VERDADERO;FALSO)"</formula>
    </cfRule>
    <cfRule type="expression" dxfId="166" priority="8">
      <formula>"SI(RESIDUO(FILA();2)=0;VERDADERO;FALSO)"</formula>
    </cfRule>
  </conditionalFormatting>
  <conditionalFormatting sqref="B295:K295">
    <cfRule type="expression" dxfId="165" priority="13">
      <formula>"SI(RESIDUO(FILA();2)=0;VERDADERO;FALSO)"</formula>
    </cfRule>
    <cfRule type="expression" dxfId="164" priority="14">
      <formula>"SI(RESIDUO(FILA();2)=0;VERDADERO;FALSO)"</formula>
    </cfRule>
  </conditionalFormatting>
  <conditionalFormatting sqref="B257:K257">
    <cfRule type="expression" dxfId="163" priority="111">
      <formula>"SI(RESIDUO(FILA();2)=0;VERDADERO;FALSO)"</formula>
    </cfRule>
    <cfRule type="expression" dxfId="162" priority="112">
      <formula>"SI(RESIDUO(FILA();2)=0;VERDADERO;FALSO)"</formula>
    </cfRule>
  </conditionalFormatting>
  <conditionalFormatting sqref="B258:K258">
    <cfRule type="expression" dxfId="161" priority="109">
      <formula>"SI(RESIDUO(FILA();2)=0;VERDADERO;FALSO)"</formula>
    </cfRule>
    <cfRule type="expression" dxfId="160" priority="110">
      <formula>"SI(RESIDUO(FILA();2)=0;VERDADERO;FALSO)"</formula>
    </cfRule>
  </conditionalFormatting>
  <conditionalFormatting sqref="B259:K259">
    <cfRule type="expression" dxfId="159" priority="107">
      <formula>"SI(RESIDUO(FILA();2)=0;VERDADERO;FALSO)"</formula>
    </cfRule>
    <cfRule type="expression" dxfId="158" priority="108">
      <formula>"SI(RESIDUO(FILA();2)=0;VERDADERO;FALSO)"</formula>
    </cfRule>
  </conditionalFormatting>
  <conditionalFormatting sqref="B260:K260">
    <cfRule type="expression" dxfId="157" priority="105">
      <formula>"SI(RESIDUO(FILA();2)=0;VERDADERO;FALSO)"</formula>
    </cfRule>
    <cfRule type="expression" dxfId="156" priority="106">
      <formula>"SI(RESIDUO(FILA();2)=0;VERDADERO;FALSO)"</formula>
    </cfRule>
  </conditionalFormatting>
  <conditionalFormatting sqref="B261:K261">
    <cfRule type="expression" dxfId="155" priority="103">
      <formula>"SI(RESIDUO(FILA();2)=0;VERDADERO;FALSO)"</formula>
    </cfRule>
    <cfRule type="expression" dxfId="154" priority="104">
      <formula>"SI(RESIDUO(FILA();2)=0;VERDADERO;FALSO)"</formula>
    </cfRule>
  </conditionalFormatting>
  <conditionalFormatting sqref="B293:K293">
    <cfRule type="expression" dxfId="153" priority="17">
      <formula>"SI(RESIDUO(FILA();2)=0;VERDADERO;FALSO)"</formula>
    </cfRule>
    <cfRule type="expression" dxfId="152" priority="18">
      <formula>"SI(RESIDUO(FILA();2)=0;VERDADERO;FALSO)"</formula>
    </cfRule>
  </conditionalFormatting>
  <conditionalFormatting sqref="B262:K262">
    <cfRule type="expression" dxfId="151" priority="101">
      <formula>"SI(RESIDUO(FILA();2)=0;VERDADERO;FALSO)"</formula>
    </cfRule>
    <cfRule type="expression" dxfId="150" priority="102">
      <formula>"SI(RESIDUO(FILA();2)=0;VERDADERO;FALSO)"</formula>
    </cfRule>
  </conditionalFormatting>
  <conditionalFormatting sqref="B263:K263">
    <cfRule type="expression" dxfId="149" priority="99">
      <formula>"SI(RESIDUO(FILA();2)=0;VERDADERO;FALSO)"</formula>
    </cfRule>
    <cfRule type="expression" dxfId="148" priority="100">
      <formula>"SI(RESIDUO(FILA();2)=0;VERDADERO;FALSO)"</formula>
    </cfRule>
  </conditionalFormatting>
  <conditionalFormatting sqref="B264:K264">
    <cfRule type="expression" dxfId="147" priority="97">
      <formula>"SI(RESIDUO(FILA();2)=0;VERDADERO;FALSO)"</formula>
    </cfRule>
    <cfRule type="expression" dxfId="146" priority="98">
      <formula>"SI(RESIDUO(FILA();2)=0;VERDADERO;FALSO)"</formula>
    </cfRule>
  </conditionalFormatting>
  <conditionalFormatting sqref="B265:K265">
    <cfRule type="expression" dxfId="145" priority="95">
      <formula>"SI(RESIDUO(FILA();2)=0;VERDADERO;FALSO)"</formula>
    </cfRule>
    <cfRule type="expression" dxfId="144" priority="96">
      <formula>"SI(RESIDUO(FILA();2)=0;VERDADERO;FALSO)"</formula>
    </cfRule>
  </conditionalFormatting>
  <conditionalFormatting sqref="B266:K266">
    <cfRule type="expression" dxfId="143" priority="93">
      <formula>"SI(RESIDUO(FILA();2)=0;VERDADERO;FALSO)"</formula>
    </cfRule>
    <cfRule type="expression" dxfId="142" priority="94">
      <formula>"SI(RESIDUO(FILA();2)=0;VERDADERO;FALSO)"</formula>
    </cfRule>
  </conditionalFormatting>
  <conditionalFormatting sqref="B267:K267">
    <cfRule type="expression" dxfId="141" priority="91">
      <formula>"SI(RESIDUO(FILA();2)=0;VERDADERO;FALSO)"</formula>
    </cfRule>
    <cfRule type="expression" dxfId="140" priority="92">
      <formula>"SI(RESIDUO(FILA();2)=0;VERDADERO;FALSO)"</formula>
    </cfRule>
  </conditionalFormatting>
  <conditionalFormatting sqref="B268:K268">
    <cfRule type="expression" dxfId="139" priority="89">
      <formula>"SI(RESIDUO(FILA();2)=0;VERDADERO;FALSO)"</formula>
    </cfRule>
    <cfRule type="expression" dxfId="138" priority="90">
      <formula>"SI(RESIDUO(FILA();2)=0;VERDADERO;FALSO)"</formula>
    </cfRule>
  </conditionalFormatting>
  <conditionalFormatting sqref="B294:K294">
    <cfRule type="expression" dxfId="137" priority="15">
      <formula>"SI(RESIDUO(FILA();2)=0;VERDADERO;FALSO)"</formula>
    </cfRule>
    <cfRule type="expression" dxfId="136" priority="16">
      <formula>"SI(RESIDUO(FILA();2)=0;VERDADERO;FALSO)"</formula>
    </cfRule>
  </conditionalFormatting>
  <conditionalFormatting sqref="B296:K296">
    <cfRule type="expression" dxfId="135" priority="11">
      <formula>"SI(RESIDUO(FILA();2)=0;VERDADERO;FALSO)"</formula>
    </cfRule>
    <cfRule type="expression" dxfId="134" priority="12">
      <formula>"SI(RESIDUO(FILA();2)=0;VERDADERO;FALSO)"</formula>
    </cfRule>
  </conditionalFormatting>
  <conditionalFormatting sqref="B269:K269">
    <cfRule type="expression" dxfId="133" priority="87">
      <formula>"SI(RESIDUO(FILA();2)=0;VERDADERO;FALSO)"</formula>
    </cfRule>
    <cfRule type="expression" dxfId="132" priority="88">
      <formula>"SI(RESIDUO(FILA();2)=0;VERDADERO;FALSO)"</formula>
    </cfRule>
  </conditionalFormatting>
  <conditionalFormatting sqref="B271:K271">
    <cfRule type="expression" dxfId="131" priority="85">
      <formula>"SI(RESIDUO(FILA();2)=0;VERDADERO;FALSO)"</formula>
    </cfRule>
    <cfRule type="expression" dxfId="130" priority="86">
      <formula>"SI(RESIDUO(FILA();2)=0;VERDADERO;FALSO)"</formula>
    </cfRule>
  </conditionalFormatting>
  <conditionalFormatting sqref="B270:K270">
    <cfRule type="expression" dxfId="129" priority="83">
      <formula>"SI(RESIDUO(FILA();2)=0;VERDADERO;FALSO)"</formula>
    </cfRule>
    <cfRule type="expression" dxfId="128" priority="84">
      <formula>"SI(RESIDUO(FILA();2)=0;VERDADERO;FALSO)"</formula>
    </cfRule>
  </conditionalFormatting>
  <conditionalFormatting sqref="B272:K272">
    <cfRule type="expression" dxfId="127" priority="81">
      <formula>"SI(RESIDUO(FILA();2)=0;VERDADERO;FALSO)"</formula>
    </cfRule>
    <cfRule type="expression" dxfId="126" priority="82">
      <formula>"SI(RESIDUO(FILA();2)=0;VERDADERO;FALSO)"</formula>
    </cfRule>
  </conditionalFormatting>
  <conditionalFormatting sqref="B273:K273">
    <cfRule type="expression" dxfId="125" priority="79">
      <formula>"SI(RESIDUO(FILA();2)=0;VERDADERO;FALSO)"</formula>
    </cfRule>
    <cfRule type="expression" dxfId="124" priority="80">
      <formula>"SI(RESIDUO(FILA();2)=0;VERDADERO;FALSO)"</formula>
    </cfRule>
  </conditionalFormatting>
  <conditionalFormatting sqref="B288:K288">
    <cfRule type="expression" dxfId="123" priority="61">
      <formula>"SI(RESIDUO(FILA();2)=0;VERDADERO;FALSO)"</formula>
    </cfRule>
    <cfRule type="expression" dxfId="122" priority="62">
      <formula>"SI(RESIDUO(FILA();2)=0;VERDADERO;FALSO)"</formula>
    </cfRule>
  </conditionalFormatting>
  <conditionalFormatting sqref="B290:K290">
    <cfRule type="expression" dxfId="121" priority="59">
      <formula>"SI(RESIDUO(FILA();2)=0;VERDADERO;FALSO)"</formula>
    </cfRule>
    <cfRule type="expression" dxfId="120" priority="60">
      <formula>"SI(RESIDUO(FILA();2)=0;VERDADERO;FALSO)"</formula>
    </cfRule>
  </conditionalFormatting>
  <conditionalFormatting sqref="B291:K291">
    <cfRule type="expression" dxfId="119" priority="57">
      <formula>"SI(RESIDUO(FILA();2)=0;VERDADERO;FALSO)"</formula>
    </cfRule>
    <cfRule type="expression" dxfId="118" priority="58">
      <formula>"SI(RESIDUO(FILA();2)=0;VERDADERO;FALSO)"</formula>
    </cfRule>
  </conditionalFormatting>
  <conditionalFormatting sqref="B283:K283">
    <cfRule type="expression" dxfId="117" priority="77">
      <formula>"SI(RESIDUO(FILA();2)=0;VERDADERO;FALSO)"</formula>
    </cfRule>
    <cfRule type="expression" dxfId="116" priority="78">
      <formula>"SI(RESIDUO(FILA();2)=0;VERDADERO;FALSO)"</formula>
    </cfRule>
  </conditionalFormatting>
  <conditionalFormatting sqref="B283:K283">
    <cfRule type="expression" dxfId="115" priority="75">
      <formula>"SI(RESIDUO(FILA();2)=0;VERDADERO;FALSO)"</formula>
    </cfRule>
    <cfRule type="expression" dxfId="114" priority="76">
      <formula>"SI(RESIDUO(FILA();2)=0;VERDADERO;FALSO)"</formula>
    </cfRule>
  </conditionalFormatting>
  <conditionalFormatting sqref="B283:K283">
    <cfRule type="expression" dxfId="113" priority="73">
      <formula>"SI(RESIDUO(FILA();2)=0;VERDADERO;FALSO)"</formula>
    </cfRule>
    <cfRule type="expression" dxfId="112" priority="74">
      <formula>"SI(RESIDUO(FILA();2)=0;VERDADERO;FALSO)"</formula>
    </cfRule>
  </conditionalFormatting>
  <conditionalFormatting sqref="B284:K284">
    <cfRule type="expression" dxfId="111" priority="71">
      <formula>"SI(RESIDUO(FILA();2)=0;VERDADERO;FALSO)"</formula>
    </cfRule>
    <cfRule type="expression" dxfId="110" priority="72">
      <formula>"SI(RESIDUO(FILA();2)=0;VERDADERO;FALSO)"</formula>
    </cfRule>
  </conditionalFormatting>
  <conditionalFormatting sqref="B285:K285">
    <cfRule type="expression" dxfId="109" priority="69">
      <formula>"SI(RESIDUO(FILA();2)=0;VERDADERO;FALSO)"</formula>
    </cfRule>
    <cfRule type="expression" dxfId="108" priority="70">
      <formula>"SI(RESIDUO(FILA();2)=0;VERDADERO;FALSO)"</formula>
    </cfRule>
  </conditionalFormatting>
  <conditionalFormatting sqref="B286:K286">
    <cfRule type="expression" dxfId="107" priority="67">
      <formula>"SI(RESIDUO(FILA();2)=0;VERDADERO;FALSO)"</formula>
    </cfRule>
    <cfRule type="expression" dxfId="106" priority="68">
      <formula>"SI(RESIDUO(FILA();2)=0;VERDADERO;FALSO)"</formula>
    </cfRule>
  </conditionalFormatting>
  <conditionalFormatting sqref="B287:K287">
    <cfRule type="expression" dxfId="105" priority="65">
      <formula>"SI(RESIDUO(FILA();2)=0;VERDADERO;FALSO)"</formula>
    </cfRule>
    <cfRule type="expression" dxfId="104" priority="66">
      <formula>"SI(RESIDUO(FILA();2)=0;VERDADERO;FALSO)"</formula>
    </cfRule>
  </conditionalFormatting>
  <conditionalFormatting sqref="B289:K289">
    <cfRule type="expression" dxfId="103" priority="63">
      <formula>"SI(RESIDUO(FILA();2)=0;VERDADERO;FALSO)"</formula>
    </cfRule>
    <cfRule type="expression" dxfId="102" priority="64">
      <formula>"SI(RESIDUO(FILA();2)=0;VERDADERO;FALSO)"</formula>
    </cfRule>
  </conditionalFormatting>
  <conditionalFormatting sqref="B301:K301">
    <cfRule type="expression" dxfId="101" priority="55">
      <formula>"SI(RESIDUO(FILA();2)=0;VERDADERO;FALSO)"</formula>
    </cfRule>
    <cfRule type="expression" dxfId="100" priority="56">
      <formula>"SI(RESIDUO(FILA();2)=0;VERDADERO;FALSO)"</formula>
    </cfRule>
  </conditionalFormatting>
  <conditionalFormatting sqref="B301:K301">
    <cfRule type="expression" dxfId="99" priority="53">
      <formula>"SI(RESIDUO(FILA();2)=0;VERDADERO;FALSO)"</formula>
    </cfRule>
    <cfRule type="expression" dxfId="98" priority="54">
      <formula>"SI(RESIDUO(FILA();2)=0;VERDADERO;FALSO)"</formula>
    </cfRule>
  </conditionalFormatting>
  <conditionalFormatting sqref="B302:K302">
    <cfRule type="expression" dxfId="97" priority="51">
      <formula>"SI(RESIDUO(FILA();2)=0;VERDADERO;FALSO)"</formula>
    </cfRule>
    <cfRule type="expression" dxfId="96" priority="52">
      <formula>"SI(RESIDUO(FILA();2)=0;VERDADERO;FALSO)"</formula>
    </cfRule>
  </conditionalFormatting>
  <conditionalFormatting sqref="B303:K303">
    <cfRule type="expression" dxfId="95" priority="49">
      <formula>"SI(RESIDUO(FILA();2)=0;VERDADERO;FALSO)"</formula>
    </cfRule>
    <cfRule type="expression" dxfId="94" priority="50">
      <formula>"SI(RESIDUO(FILA();2)=0;VERDADERO;FALSO)"</formula>
    </cfRule>
  </conditionalFormatting>
  <conditionalFormatting sqref="B305:K305">
    <cfRule type="expression" dxfId="93" priority="47">
      <formula>"SI(RESIDUO(FILA();2)=0;VERDADERO;FALSO)"</formula>
    </cfRule>
    <cfRule type="expression" dxfId="92" priority="48">
      <formula>"SI(RESIDUO(FILA();2)=0;VERDADERO;FALSO)"</formula>
    </cfRule>
  </conditionalFormatting>
  <conditionalFormatting sqref="B304:K304">
    <cfRule type="expression" dxfId="91" priority="45">
      <formula>"SI(RESIDUO(FILA();2)=0;VERDADERO;FALSO)"</formula>
    </cfRule>
    <cfRule type="expression" dxfId="90" priority="46">
      <formula>"SI(RESIDUO(FILA();2)=0;VERDADERO;FALSO)"</formula>
    </cfRule>
  </conditionalFormatting>
  <conditionalFormatting sqref="B306:K306">
    <cfRule type="expression" dxfId="89" priority="43">
      <formula>"SI(RESIDUO(FILA();2)=0;VERDADERO;FALSO)"</formula>
    </cfRule>
    <cfRule type="expression" dxfId="88" priority="44">
      <formula>"SI(RESIDUO(FILA();2)=0;VERDADERO;FALSO)"</formula>
    </cfRule>
  </conditionalFormatting>
  <conditionalFormatting sqref="B307:K307">
    <cfRule type="expression" dxfId="87" priority="41">
      <formula>"SI(RESIDUO(FILA();2)=0;VERDADERO;FALSO)"</formula>
    </cfRule>
    <cfRule type="expression" dxfId="86" priority="42">
      <formula>"SI(RESIDUO(FILA();2)=0;VERDADERO;FALSO)"</formula>
    </cfRule>
  </conditionalFormatting>
  <conditionalFormatting sqref="B309:K309">
    <cfRule type="expression" dxfId="85" priority="39">
      <formula>"SI(RESIDUO(FILA();2)=0;VERDADERO;FALSO)"</formula>
    </cfRule>
    <cfRule type="expression" dxfId="84" priority="40">
      <formula>"SI(RESIDUO(FILA();2)=0;VERDADERO;FALSO)"</formula>
    </cfRule>
  </conditionalFormatting>
  <conditionalFormatting sqref="B274:K274">
    <cfRule type="expression" dxfId="83" priority="37">
      <formula>"SI(RESIDUO(FILA();2)=0;VERDADERO;FALSO)"</formula>
    </cfRule>
    <cfRule type="expression" dxfId="82" priority="38">
      <formula>"SI(RESIDUO(FILA();2)=0;VERDADERO;FALSO)"</formula>
    </cfRule>
  </conditionalFormatting>
  <conditionalFormatting sqref="B275:K275">
    <cfRule type="expression" dxfId="81" priority="35">
      <formula>"SI(RESIDUO(FILA();2)=0;VERDADERO;FALSO)"</formula>
    </cfRule>
    <cfRule type="expression" dxfId="80" priority="36">
      <formula>"SI(RESIDUO(FILA();2)=0;VERDADERO;FALSO)"</formula>
    </cfRule>
  </conditionalFormatting>
  <conditionalFormatting sqref="B276:K276">
    <cfRule type="expression" dxfId="79" priority="33">
      <formula>"SI(RESIDUO(FILA();2)=0;VERDADERO;FALSO)"</formula>
    </cfRule>
    <cfRule type="expression" dxfId="78" priority="34">
      <formula>"SI(RESIDUO(FILA();2)=0;VERDADERO;FALSO)"</formula>
    </cfRule>
  </conditionalFormatting>
  <conditionalFormatting sqref="B277:K277">
    <cfRule type="expression" dxfId="77" priority="31">
      <formula>"SI(RESIDUO(FILA();2)=0;VERDADERO;FALSO)"</formula>
    </cfRule>
    <cfRule type="expression" dxfId="76" priority="32">
      <formula>"SI(RESIDUO(FILA();2)=0;VERDADERO;FALSO)"</formula>
    </cfRule>
  </conditionalFormatting>
  <conditionalFormatting sqref="B278:K278">
    <cfRule type="expression" dxfId="75" priority="29">
      <formula>"SI(RESIDUO(FILA();2)=0;VERDADERO;FALSO)"</formula>
    </cfRule>
    <cfRule type="expression" dxfId="74" priority="30">
      <formula>"SI(RESIDUO(FILA();2)=0;VERDADERO;FALSO)"</formula>
    </cfRule>
  </conditionalFormatting>
  <conditionalFormatting sqref="B279:K279">
    <cfRule type="expression" dxfId="73" priority="27">
      <formula>"SI(RESIDUO(FILA();2)=0;VERDADERO;FALSO)"</formula>
    </cfRule>
    <cfRule type="expression" dxfId="72" priority="28">
      <formula>"SI(RESIDUO(FILA();2)=0;VERDADERO;FALSO)"</formula>
    </cfRule>
  </conditionalFormatting>
  <conditionalFormatting sqref="B280:K280">
    <cfRule type="expression" dxfId="71" priority="25">
      <formula>"SI(RESIDUO(FILA();2)=0;VERDADERO;FALSO)"</formula>
    </cfRule>
    <cfRule type="expression" dxfId="70" priority="26">
      <formula>"SI(RESIDUO(FILA();2)=0;VERDADERO;FALSO)"</formula>
    </cfRule>
  </conditionalFormatting>
  <conditionalFormatting sqref="B281:K281">
    <cfRule type="expression" dxfId="69" priority="23">
      <formula>"SI(RESIDUO(FILA();2)=0;VERDADERO;FALSO)"</formula>
    </cfRule>
    <cfRule type="expression" dxfId="68" priority="24">
      <formula>"SI(RESIDUO(FILA();2)=0;VERDADERO;FALSO)"</formula>
    </cfRule>
  </conditionalFormatting>
  <conditionalFormatting sqref="B282:K282">
    <cfRule type="expression" dxfId="67" priority="21">
      <formula>"SI(RESIDUO(FILA();2)=0;VERDADERO;FALSO)"</formula>
    </cfRule>
    <cfRule type="expression" dxfId="66" priority="22">
      <formula>"SI(RESIDUO(FILA();2)=0;VERDADERO;FALSO)"</formula>
    </cfRule>
  </conditionalFormatting>
  <conditionalFormatting sqref="B292:K292">
    <cfRule type="expression" dxfId="65" priority="19">
      <formula>"SI(RESIDUO(FILA();2)=0;VERDADERO;FALSO)"</formula>
    </cfRule>
    <cfRule type="expression" dxfId="64" priority="20">
      <formula>"SI(RESIDUO(FILA();2)=0;VERDADERO;FALSO)"</formula>
    </cfRule>
  </conditionalFormatting>
  <conditionalFormatting sqref="B297:K297">
    <cfRule type="expression" dxfId="63" priority="9">
      <formula>"SI(RESIDUO(FILA();2)=0;VERDADERO;FALSO)"</formula>
    </cfRule>
    <cfRule type="expression" dxfId="62" priority="10">
      <formula>"SI(RESIDUO(FILA();2)=0;VERDADERO;FALSO)"</formula>
    </cfRule>
  </conditionalFormatting>
  <conditionalFormatting sqref="B299:K299">
    <cfRule type="expression" dxfId="61" priority="5">
      <formula>"SI(RESIDUO(FILA();2)=0;VERDADERO;FALSO)"</formula>
    </cfRule>
    <cfRule type="expression" dxfId="60" priority="6">
      <formula>"SI(RESIDUO(FILA();2)=0;VERDADERO;FALSO)"</formula>
    </cfRule>
  </conditionalFormatting>
  <conditionalFormatting sqref="B300:K300">
    <cfRule type="expression" dxfId="59" priority="3">
      <formula>"SI(RESIDUO(FILA();2)=0;VERDADERO;FALSO)"</formula>
    </cfRule>
    <cfRule type="expression" dxfId="58" priority="4">
      <formula>"SI(RESIDUO(FILA();2)=0;VERDADERO;FALSO)"</formula>
    </cfRule>
  </conditionalFormatting>
  <conditionalFormatting sqref="B308:K308">
    <cfRule type="expression" dxfId="57" priority="1">
      <formula>"SI(RESIDUO(FILA();2)=0;VERDADERO;FALSO)"</formula>
    </cfRule>
    <cfRule type="expression" dxfId="56" priority="2">
      <formula>"SI(RESIDUO(FILA();2)=0;VERDADERO;FALSO)"</formula>
    </cfRule>
  </conditionalFormatting>
  <pageMargins left="0.7" right="0.7" top="0.75" bottom="0.75" header="0.3" footer="0.3"/>
  <headerFooter>
    <oddFooter>&amp;C_x000D_&amp;1#&amp;"Calibri"&amp;8&amp;K000000 Información Pública</oddFooter>
  </headerFooter>
  <drawing r:id="rId1"/>
  <legacyDrawing r:id="rId2"/>
  <controls>
    <mc:AlternateContent xmlns:mc="http://schemas.openxmlformats.org/markup-compatibility/2006">
      <mc:Choice Requires="x14">
        <control shapeId="26625" r:id="rId3" name="CMBverdatos">
          <controlPr defaultSize="0" autoLine="0" r:id="rId4">
            <anchor moveWithCells="1">
              <from>
                <xdr:col>1</xdr:col>
                <xdr:colOff>457200</xdr:colOff>
                <xdr:row>4</xdr:row>
                <xdr:rowOff>45720</xdr:rowOff>
              </from>
              <to>
                <xdr:col>2</xdr:col>
                <xdr:colOff>960120</xdr:colOff>
                <xdr:row>4</xdr:row>
                <xdr:rowOff>350520</xdr:rowOff>
              </to>
            </anchor>
          </controlPr>
        </control>
      </mc:Choice>
      <mc:Fallback>
        <control shapeId="26625" r:id="rId3" name="CMBverdatos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73A4-9F82-4141-ACAF-B342D20B9432}">
  <sheetPr codeName="Hoja3"/>
  <dimension ref="A2:CR339"/>
  <sheetViews>
    <sheetView showGridLines="0" topLeftCell="C1" zoomScale="90" zoomScaleNormal="90" workbookViewId="0">
      <selection activeCell="H13" sqref="H13"/>
    </sheetView>
  </sheetViews>
  <sheetFormatPr baseColWidth="10" defaultColWidth="11.44140625" defaultRowHeight="13.8" outlineLevelRow="1" x14ac:dyDescent="0.3"/>
  <cols>
    <col min="1" max="1" width="3.88671875" style="52" bestFit="1" customWidth="1"/>
    <col min="2" max="2" width="3.109375" style="52" customWidth="1"/>
    <col min="3" max="3" width="14.109375" style="5" customWidth="1"/>
    <col min="4" max="4" width="9.6640625" style="5" bestFit="1" customWidth="1"/>
    <col min="5" max="5" width="11.33203125" style="5" bestFit="1" customWidth="1"/>
    <col min="6" max="6" width="8.6640625" style="5" customWidth="1"/>
    <col min="7" max="7" width="10.5546875" style="5" customWidth="1"/>
    <col min="8" max="8" width="12.44140625" style="5" bestFit="1" customWidth="1"/>
    <col min="9" max="9" width="7.44140625" style="5" customWidth="1"/>
    <col min="10" max="10" width="12.44140625" style="5" customWidth="1"/>
    <col min="11" max="11" width="12.33203125" style="5" bestFit="1" customWidth="1"/>
    <col min="12" max="12" width="11.5546875" style="5" customWidth="1"/>
    <col min="13" max="13" width="11" style="5" bestFit="1" customWidth="1"/>
    <col min="14" max="14" width="9.88671875" style="5" bestFit="1" customWidth="1"/>
    <col min="15" max="15" width="15.109375" style="5" customWidth="1"/>
    <col min="16" max="16" width="11.33203125" style="5" bestFit="1" customWidth="1"/>
    <col min="17" max="17" width="15.6640625" style="5" bestFit="1" customWidth="1"/>
    <col min="18" max="19" width="15.88671875" style="5" customWidth="1"/>
    <col min="20" max="22" width="12" style="5" customWidth="1"/>
    <col min="23" max="24" width="13.109375" style="5" customWidth="1"/>
    <col min="25" max="25" width="12.33203125" style="5" bestFit="1" customWidth="1"/>
    <col min="26" max="26" width="8.6640625" style="5" bestFit="1" customWidth="1"/>
    <col min="27" max="27" width="11.44140625" style="5" customWidth="1"/>
    <col min="28" max="28" width="12.6640625" style="5" bestFit="1" customWidth="1"/>
    <col min="29" max="29" width="17.33203125" style="4" bestFit="1" customWidth="1"/>
    <col min="30" max="30" width="18.33203125" style="4" bestFit="1" customWidth="1"/>
    <col min="31" max="31" width="17.5546875" style="4" bestFit="1" customWidth="1"/>
    <col min="32" max="32" width="17.5546875" style="4" customWidth="1"/>
    <col min="33" max="33" width="14.44140625" style="4" customWidth="1"/>
    <col min="34" max="34" width="13.109375" style="56" customWidth="1"/>
    <col min="35" max="36" width="11.44140625" style="39"/>
    <col min="37" max="37" width="3.6640625" style="4" customWidth="1"/>
    <col min="38" max="38" width="11.44140625" style="4"/>
    <col min="39" max="39" width="11.44140625" style="5"/>
    <col min="40" max="40" width="3.6640625" style="5" customWidth="1"/>
    <col min="41" max="49" width="11.44140625" style="5"/>
    <col min="50" max="50" width="10.6640625" style="5" customWidth="1"/>
    <col min="51" max="16384" width="11.44140625" style="5"/>
  </cols>
  <sheetData>
    <row r="2" spans="1:96" s="4" customFormat="1" ht="23.25" customHeight="1" x14ac:dyDescent="0.3">
      <c r="A2" s="51"/>
      <c r="B2" s="51"/>
      <c r="C2" s="330" t="s">
        <v>41</v>
      </c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27"/>
      <c r="AA2" s="26"/>
      <c r="AB2" s="26"/>
      <c r="AC2" s="26"/>
      <c r="AD2" s="26"/>
      <c r="AE2" s="26"/>
      <c r="AF2" s="26"/>
      <c r="AG2" s="26"/>
      <c r="AH2" s="55"/>
      <c r="AI2" s="38"/>
      <c r="AJ2" s="39"/>
    </row>
    <row r="3" spans="1:96" s="4" customFormat="1" ht="21" customHeight="1" x14ac:dyDescent="0.3">
      <c r="A3" s="51"/>
      <c r="B3" s="51"/>
      <c r="Y3" s="25"/>
      <c r="AH3" s="56"/>
      <c r="AI3" s="39"/>
      <c r="AJ3" s="39"/>
    </row>
    <row r="4" spans="1:96" x14ac:dyDescent="0.3">
      <c r="C4" s="4"/>
      <c r="D4" s="4"/>
      <c r="AC4" s="5"/>
      <c r="AD4" s="5"/>
      <c r="AE4" s="5"/>
      <c r="AF4" s="5"/>
      <c r="AG4" s="5"/>
      <c r="AH4" s="57"/>
      <c r="AI4" s="40"/>
      <c r="AJ4" s="40"/>
      <c r="AK4" s="5"/>
      <c r="AL4" s="5"/>
    </row>
    <row r="5" spans="1:96" x14ac:dyDescent="0.3">
      <c r="C5" s="65" t="s">
        <v>42</v>
      </c>
      <c r="D5" s="66"/>
      <c r="E5" s="67"/>
      <c r="F5" s="67"/>
      <c r="G5" s="67"/>
      <c r="H5" s="76">
        <f>'Simulador Credito Hipotecario'!D24</f>
        <v>0</v>
      </c>
      <c r="L5" s="82" t="s">
        <v>43</v>
      </c>
      <c r="M5" s="83"/>
      <c r="N5" s="83"/>
      <c r="O5" s="84"/>
      <c r="P5" s="84"/>
      <c r="Q5" s="87">
        <f>'Simulador Credito Hipotecario'!D7</f>
        <v>45671</v>
      </c>
      <c r="R5" s="48"/>
      <c r="S5" s="9"/>
      <c r="T5" s="9"/>
      <c r="U5" s="9"/>
      <c r="V5" s="9"/>
      <c r="W5" s="9"/>
      <c r="X5" s="9"/>
      <c r="AC5" s="5"/>
      <c r="AD5" s="5"/>
      <c r="AE5" s="5"/>
      <c r="AF5" s="5"/>
      <c r="AG5" s="5"/>
      <c r="AH5" s="57"/>
      <c r="AI5" s="40"/>
      <c r="AJ5" s="40"/>
      <c r="AK5" s="5"/>
      <c r="AL5" s="5"/>
    </row>
    <row r="6" spans="1:96" x14ac:dyDescent="0.3">
      <c r="C6" s="68" t="s">
        <v>44</v>
      </c>
      <c r="D6" s="62"/>
      <c r="E6" s="63"/>
      <c r="F6" s="63"/>
      <c r="G6" s="63"/>
      <c r="H6" s="77">
        <f>H5</f>
        <v>0</v>
      </c>
      <c r="L6" s="71" t="s">
        <v>45</v>
      </c>
      <c r="M6" s="64"/>
      <c r="N6" s="64"/>
      <c r="O6" s="85"/>
      <c r="P6" s="85"/>
      <c r="Q6" s="88">
        <f>+Q5+H15</f>
        <v>45671</v>
      </c>
      <c r="R6" s="41"/>
      <c r="S6" s="10"/>
      <c r="T6" s="10"/>
      <c r="U6" s="10"/>
      <c r="V6" s="10"/>
      <c r="W6" s="10"/>
      <c r="X6" s="10"/>
      <c r="AC6" s="5"/>
      <c r="AD6" s="5"/>
      <c r="AE6" s="5"/>
      <c r="AF6" s="5"/>
      <c r="AG6" s="5"/>
      <c r="AH6" s="57"/>
      <c r="AI6" s="40"/>
      <c r="AJ6" s="40"/>
      <c r="AK6" s="5"/>
      <c r="AL6" s="5"/>
    </row>
    <row r="7" spans="1:96" x14ac:dyDescent="0.3">
      <c r="C7" s="68" t="s">
        <v>46</v>
      </c>
      <c r="D7" s="62"/>
      <c r="E7" s="69"/>
      <c r="F7" s="63"/>
      <c r="G7" s="63"/>
      <c r="H7" s="77">
        <v>0</v>
      </c>
      <c r="L7" s="68" t="s">
        <v>47</v>
      </c>
      <c r="M7" s="62"/>
      <c r="N7" s="62"/>
      <c r="O7" s="85"/>
      <c r="P7" s="85"/>
      <c r="Q7" s="89">
        <f>DATE(YEAR(EDATE(Q6,1)),MONTH(EDATE(Q6,1)),DAY(EDATE(Q6,1)))</f>
        <v>45702</v>
      </c>
      <c r="R7" s="41"/>
      <c r="S7" s="10"/>
      <c r="T7" s="33"/>
      <c r="U7" s="33"/>
      <c r="V7" s="33"/>
      <c r="W7" s="10"/>
      <c r="X7" s="10"/>
      <c r="AC7" s="5"/>
      <c r="AD7" s="5"/>
      <c r="AE7" s="5"/>
      <c r="AF7" s="5"/>
      <c r="AG7" s="5"/>
      <c r="AH7" s="57"/>
      <c r="AI7" s="40"/>
      <c r="AJ7" s="40"/>
      <c r="AK7" s="5"/>
      <c r="AL7" s="5"/>
    </row>
    <row r="8" spans="1:96" x14ac:dyDescent="0.3">
      <c r="C8" s="68" t="s">
        <v>48</v>
      </c>
      <c r="D8" s="62"/>
      <c r="E8" s="69"/>
      <c r="F8" s="63"/>
      <c r="G8" s="63"/>
      <c r="H8" s="78">
        <f>'Simulador Credito Hipotecario'!D26</f>
        <v>0</v>
      </c>
      <c r="L8" s="68" t="s">
        <v>49</v>
      </c>
      <c r="M8" s="62"/>
      <c r="N8" s="62"/>
      <c r="O8" s="85"/>
      <c r="P8" s="85"/>
      <c r="Q8" s="89">
        <f>IF(OR($H$16&gt;0,$H$17&gt;0),VLOOKUP($H$14,$A$33:$C$332,3,0),DATE(YEAR(EDATE(Q6,H14)),MONTH(EDATE(Q6,H14)),DAY(EDATE(Q6,H14))))</f>
        <v>45671</v>
      </c>
      <c r="R8" s="41"/>
      <c r="S8" s="33"/>
      <c r="T8" s="10"/>
      <c r="U8" s="10"/>
      <c r="V8" s="10"/>
      <c r="X8" s="10"/>
      <c r="AC8" s="5"/>
      <c r="AD8" s="5"/>
      <c r="AE8" s="5"/>
      <c r="AF8" s="5"/>
      <c r="AG8" s="5"/>
      <c r="AH8" s="57"/>
      <c r="AI8" s="40"/>
      <c r="AJ8" s="40"/>
      <c r="AK8" s="5"/>
      <c r="AL8" s="5"/>
    </row>
    <row r="9" spans="1:96" x14ac:dyDescent="0.3">
      <c r="C9" s="68" t="s">
        <v>50</v>
      </c>
      <c r="D9" s="62"/>
      <c r="E9" s="69"/>
      <c r="F9" s="63"/>
      <c r="G9" s="63"/>
      <c r="H9" s="123">
        <f>'Simulador Credito Hipotecario'!D28</f>
        <v>0</v>
      </c>
      <c r="L9" s="68" t="s">
        <v>51</v>
      </c>
      <c r="M9" s="62"/>
      <c r="N9" s="62"/>
      <c r="O9" s="85"/>
      <c r="P9" s="85"/>
      <c r="Q9" s="90">
        <v>360</v>
      </c>
      <c r="R9" s="42"/>
      <c r="S9" s="6"/>
      <c r="T9" s="6"/>
      <c r="U9" s="6"/>
      <c r="V9" s="6"/>
      <c r="X9" s="6"/>
      <c r="AC9" s="5"/>
      <c r="AD9" s="5"/>
      <c r="AE9" s="5"/>
      <c r="AF9" s="5"/>
      <c r="AG9" s="5"/>
      <c r="AH9" s="57"/>
      <c r="AI9" s="40"/>
      <c r="AJ9" s="40"/>
      <c r="AK9" s="5"/>
      <c r="AL9" s="5"/>
    </row>
    <row r="10" spans="1:96" x14ac:dyDescent="0.3">
      <c r="C10" s="68" t="s">
        <v>52</v>
      </c>
      <c r="D10" s="62"/>
      <c r="E10" s="69"/>
      <c r="F10" s="70"/>
      <c r="G10" s="70"/>
      <c r="H10" s="78">
        <f>+H8</f>
        <v>0</v>
      </c>
      <c r="L10" s="72" t="s">
        <v>53</v>
      </c>
      <c r="M10" s="73"/>
      <c r="N10" s="73"/>
      <c r="O10" s="96"/>
      <c r="P10" s="96"/>
      <c r="Q10" s="97">
        <v>30</v>
      </c>
      <c r="R10" s="42"/>
      <c r="S10" s="6"/>
      <c r="X10" s="6"/>
      <c r="Y10" s="11"/>
      <c r="AC10" s="5"/>
      <c r="AD10" s="5"/>
      <c r="AE10" s="5"/>
      <c r="AF10" s="5"/>
      <c r="AG10" s="5"/>
      <c r="AH10" s="57"/>
      <c r="AI10" s="40"/>
      <c r="AJ10" s="40"/>
      <c r="AK10" s="5"/>
      <c r="AL10" s="5"/>
    </row>
    <row r="11" spans="1:96" x14ac:dyDescent="0.3">
      <c r="C11" s="68" t="s">
        <v>54</v>
      </c>
      <c r="D11" s="62"/>
      <c r="E11" s="69"/>
      <c r="F11" s="63"/>
      <c r="G11" s="63"/>
      <c r="H11" s="77">
        <f>'Simulador Credito Hipotecario'!D32</f>
        <v>0</v>
      </c>
      <c r="L11" s="68" t="s">
        <v>55</v>
      </c>
      <c r="M11" s="62"/>
      <c r="N11" s="62"/>
      <c r="O11" s="85"/>
      <c r="P11" s="85"/>
      <c r="Q11" s="91">
        <f>ROUND((((H10/100+1)^(1/(Q9/Q10))-1)*Q9/Q10)*100,6)</f>
        <v>0</v>
      </c>
      <c r="R11" s="43" t="s">
        <v>56</v>
      </c>
      <c r="S11" s="12"/>
      <c r="AC11" s="5"/>
      <c r="AD11" s="5"/>
      <c r="AE11" s="5"/>
      <c r="AF11" s="5"/>
      <c r="AG11" s="5"/>
      <c r="AH11" s="57"/>
      <c r="AI11" s="40"/>
      <c r="AJ11" s="40"/>
      <c r="AK11" s="5"/>
      <c r="AL11" s="5"/>
    </row>
    <row r="12" spans="1:96" x14ac:dyDescent="0.3">
      <c r="C12" s="68" t="s">
        <v>57</v>
      </c>
      <c r="D12" s="62"/>
      <c r="E12" s="69"/>
      <c r="F12" s="70"/>
      <c r="G12" s="70"/>
      <c r="H12" s="77">
        <f>'Simulador Credito Hipotecario'!D14</f>
        <v>0</v>
      </c>
      <c r="J12" s="5">
        <v>2.1000000000000001E-4</v>
      </c>
      <c r="L12" s="68" t="s">
        <v>58</v>
      </c>
      <c r="M12" s="62"/>
      <c r="N12" s="62"/>
      <c r="O12" s="85"/>
      <c r="P12" s="85"/>
      <c r="Q12" s="92" t="e">
        <f>(Q8-Q6)/H14</f>
        <v>#DIV/0!</v>
      </c>
      <c r="R12" s="43" t="s">
        <v>59</v>
      </c>
      <c r="S12" s="12"/>
      <c r="AC12" s="5"/>
      <c r="AD12" s="5"/>
      <c r="AE12" s="5"/>
      <c r="AF12" s="5"/>
      <c r="AG12" s="5"/>
      <c r="AH12" s="57"/>
      <c r="AI12" s="40"/>
      <c r="AJ12" s="40"/>
      <c r="AK12" s="5"/>
      <c r="AL12" s="5"/>
    </row>
    <row r="13" spans="1:96" x14ac:dyDescent="0.3">
      <c r="C13" s="68" t="s">
        <v>60</v>
      </c>
      <c r="D13" s="62"/>
      <c r="E13" s="69"/>
      <c r="F13" s="70"/>
      <c r="G13" s="70"/>
      <c r="H13" s="160">
        <f>'Simulador Credito Hipotecario'!D30</f>
        <v>0</v>
      </c>
      <c r="I13" s="49">
        <f>+H13*12</f>
        <v>0</v>
      </c>
      <c r="J13" s="50">
        <f>+I13/365*30*H12</f>
        <v>0</v>
      </c>
      <c r="L13" s="68" t="s">
        <v>61</v>
      </c>
      <c r="M13" s="62"/>
      <c r="N13" s="62"/>
      <c r="O13" s="62"/>
      <c r="P13" s="62"/>
      <c r="Q13" s="93" t="e">
        <f>ROUND(($Q$11/100)/($Q$9/$Q$12),8)</f>
        <v>#DIV/0!</v>
      </c>
      <c r="R13" s="44" t="s">
        <v>62</v>
      </c>
      <c r="S13" s="13"/>
      <c r="AC13" s="5"/>
      <c r="AD13" s="5"/>
      <c r="AE13" s="5"/>
      <c r="AF13" s="5"/>
      <c r="AG13" s="5"/>
      <c r="AH13" s="58"/>
      <c r="AI13" s="40"/>
      <c r="AJ13" s="40"/>
      <c r="AK13" s="5"/>
      <c r="AL13" s="5"/>
    </row>
    <row r="14" spans="1:96" x14ac:dyDescent="0.3">
      <c r="C14" s="68" t="s">
        <v>63</v>
      </c>
      <c r="D14" s="62"/>
      <c r="E14" s="69"/>
      <c r="F14" s="63"/>
      <c r="G14" s="63"/>
      <c r="H14" s="79">
        <f>'Simulador Credito Hipotecario'!D8</f>
        <v>0</v>
      </c>
      <c r="I14" s="81">
        <f>H14</f>
        <v>0</v>
      </c>
      <c r="J14" s="146"/>
      <c r="L14" s="68" t="s">
        <v>64</v>
      </c>
      <c r="M14" s="62"/>
      <c r="N14" s="62"/>
      <c r="O14" s="62"/>
      <c r="P14" s="62"/>
      <c r="Q14" s="93" t="e">
        <f>1/((1-((1+$Q$13)^(-1*$H$14)))/$Q$13)</f>
        <v>#DIV/0!</v>
      </c>
      <c r="R14" s="45" t="s">
        <v>65</v>
      </c>
      <c r="S14" s="14"/>
      <c r="AC14" s="5"/>
      <c r="AD14" s="5"/>
      <c r="AE14" s="5"/>
      <c r="AF14" s="5"/>
      <c r="AG14" s="5"/>
      <c r="AH14" s="58"/>
      <c r="AI14" s="40"/>
      <c r="AJ14" s="40"/>
      <c r="AK14" s="5"/>
      <c r="AL14" s="5"/>
    </row>
    <row r="15" spans="1:96" x14ac:dyDescent="0.3">
      <c r="C15" s="68" t="s">
        <v>66</v>
      </c>
      <c r="D15" s="62"/>
      <c r="E15" s="69"/>
      <c r="F15" s="63"/>
      <c r="G15" s="63"/>
      <c r="H15" s="79">
        <f>'Simulador Credito Hipotecario'!D9</f>
        <v>0</v>
      </c>
      <c r="L15" s="71" t="s">
        <v>67</v>
      </c>
      <c r="M15" s="64"/>
      <c r="N15" s="64"/>
      <c r="O15" s="64"/>
      <c r="P15" s="64"/>
      <c r="Q15" s="92">
        <f>IF(H15&gt;0,ROUND(H6*(((1+H8/100)^(ABS(H15)/Q9))-1),4),ROUND(H6*(((1+H8/100)^(ABS(H15)/Q9))-1),4) * -1)</f>
        <v>0</v>
      </c>
      <c r="R15" s="46" t="s">
        <v>68</v>
      </c>
      <c r="S15" s="7"/>
      <c r="AC15" s="6"/>
      <c r="AD15" s="5"/>
      <c r="AE15" s="5"/>
      <c r="AF15" s="5"/>
      <c r="AG15" s="5"/>
      <c r="AH15" s="58"/>
      <c r="AI15" s="40"/>
      <c r="AJ15" s="40"/>
      <c r="AK15" s="5"/>
      <c r="AL15" s="5"/>
    </row>
    <row r="16" spans="1:96" x14ac:dyDescent="0.3">
      <c r="C16" s="71" t="s">
        <v>69</v>
      </c>
      <c r="D16" s="64"/>
      <c r="E16" s="69"/>
      <c r="F16" s="63"/>
      <c r="G16" s="63"/>
      <c r="H16" s="79">
        <v>0</v>
      </c>
      <c r="J16" s="5">
        <f>15*12</f>
        <v>180</v>
      </c>
      <c r="L16" s="68" t="s">
        <v>70</v>
      </c>
      <c r="M16" s="62"/>
      <c r="N16" s="62"/>
      <c r="O16" s="85"/>
      <c r="P16" s="85"/>
      <c r="Q16" s="94">
        <f>IF(H7 + Q15&gt;0,H7+ Q15,0)</f>
        <v>0</v>
      </c>
      <c r="R16" s="40"/>
      <c r="T16" s="8"/>
      <c r="U16" s="8"/>
      <c r="V16" s="8"/>
      <c r="AC16" s="6"/>
      <c r="AD16" s="15"/>
      <c r="AE16" s="15"/>
      <c r="AF16" s="15"/>
      <c r="AG16" s="15"/>
      <c r="AH16" s="59"/>
      <c r="AI16" s="46"/>
      <c r="AJ16" s="46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</row>
    <row r="17" spans="1:96" x14ac:dyDescent="0.3">
      <c r="C17" s="68" t="s">
        <v>71</v>
      </c>
      <c r="D17" s="62"/>
      <c r="E17" s="69"/>
      <c r="F17" s="63"/>
      <c r="G17" s="63"/>
      <c r="H17" s="79">
        <v>0</v>
      </c>
      <c r="L17" s="68" t="s">
        <v>72</v>
      </c>
      <c r="M17" s="70"/>
      <c r="N17" s="70"/>
      <c r="O17" s="70"/>
      <c r="P17" s="70"/>
      <c r="Q17" s="92">
        <f>IF(H15&gt;0,ROUNDDOWN(H5*H9/30*H15,2),ROUNDDOWN(H5*H9/30*H15,2)*0)</f>
        <v>0</v>
      </c>
      <c r="R17" s="40"/>
      <c r="AC17" s="6"/>
      <c r="AD17" s="15"/>
      <c r="AE17" s="15"/>
      <c r="AF17" s="15"/>
      <c r="AG17" s="15"/>
      <c r="AH17" s="59"/>
      <c r="AI17" s="46"/>
      <c r="AJ17" s="46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</row>
    <row r="18" spans="1:96" x14ac:dyDescent="0.3">
      <c r="C18" s="71" t="s">
        <v>73</v>
      </c>
      <c r="D18" s="64"/>
      <c r="E18" s="69"/>
      <c r="F18" s="63"/>
      <c r="G18" s="63"/>
      <c r="H18" s="79">
        <v>0</v>
      </c>
      <c r="L18" s="72" t="s">
        <v>74</v>
      </c>
      <c r="M18" s="86"/>
      <c r="N18" s="86"/>
      <c r="O18" s="86"/>
      <c r="P18" s="86"/>
      <c r="Q18" s="95" t="e">
        <f ca="1">+$AJ$31</f>
        <v>#DIV/0!</v>
      </c>
      <c r="AC18" s="5"/>
      <c r="AD18" s="5"/>
      <c r="AE18" s="5"/>
      <c r="AF18" s="5"/>
      <c r="AG18" s="5"/>
      <c r="AH18" s="58"/>
      <c r="AI18" s="40"/>
      <c r="AJ18" s="40"/>
      <c r="AK18" s="5"/>
      <c r="AL18" s="5"/>
    </row>
    <row r="19" spans="1:96" x14ac:dyDescent="0.3">
      <c r="C19" s="72" t="s">
        <v>75</v>
      </c>
      <c r="D19" s="73"/>
      <c r="E19" s="74"/>
      <c r="F19" s="75"/>
      <c r="G19" s="75" t="s">
        <v>76</v>
      </c>
      <c r="H19" s="80">
        <v>0</v>
      </c>
      <c r="AC19" s="5"/>
      <c r="AD19" s="5"/>
      <c r="AE19" s="5"/>
      <c r="AF19" s="5"/>
      <c r="AG19" s="5"/>
      <c r="AH19" s="58"/>
      <c r="AI19" s="40"/>
      <c r="AJ19" s="40"/>
      <c r="AK19" s="5"/>
      <c r="AL19" s="5"/>
    </row>
    <row r="20" spans="1:96" ht="10.199999999999999" x14ac:dyDescent="0.2">
      <c r="AC20" s="5"/>
      <c r="AD20" s="16"/>
      <c r="AE20" s="16"/>
      <c r="AF20" s="16"/>
      <c r="AG20" s="5"/>
      <c r="AH20" s="58"/>
      <c r="AI20" s="40"/>
      <c r="AJ20" s="40"/>
      <c r="AK20" s="5"/>
      <c r="AL20" s="5"/>
    </row>
    <row r="21" spans="1:96" ht="13.5" customHeight="1" x14ac:dyDescent="0.3">
      <c r="C21" s="6"/>
      <c r="D21" s="6"/>
      <c r="E21"/>
      <c r="F21" s="7"/>
      <c r="G21" s="7"/>
      <c r="H21" s="17"/>
      <c r="O21" s="18" t="s">
        <v>77</v>
      </c>
      <c r="S21" s="4"/>
      <c r="U21" s="111" t="s">
        <v>78</v>
      </c>
      <c r="AD21" s="5"/>
      <c r="AE21" s="5"/>
      <c r="AF21" s="5"/>
      <c r="AG21" s="5"/>
      <c r="AH21" s="58"/>
      <c r="AI21" s="40"/>
      <c r="AJ21" s="40"/>
      <c r="AK21" s="5"/>
      <c r="AL21" s="5"/>
    </row>
    <row r="22" spans="1:96" ht="15.6" x14ac:dyDescent="0.3">
      <c r="C22" s="6"/>
      <c r="D22" s="6"/>
      <c r="E22"/>
      <c r="F22" s="98"/>
      <c r="G22" s="98"/>
      <c r="H22" s="98"/>
      <c r="I22" s="99"/>
      <c r="J22" s="99"/>
      <c r="K22" s="19"/>
      <c r="O22" s="65" t="s">
        <v>79</v>
      </c>
      <c r="P22" s="84"/>
      <c r="Q22" s="142" t="e">
        <f>VLOOKUP(I14,$F$32:$Y$332,20,FALSE)</f>
        <v>#N/A</v>
      </c>
      <c r="R22" s="140"/>
      <c r="S22" s="4"/>
      <c r="U22" s="112" t="s">
        <v>80</v>
      </c>
      <c r="V22" s="113"/>
      <c r="W22" s="215" t="e">
        <f ca="1">+VLOOKUP("",$D$33:$X$332,21,0)</f>
        <v>#DIV/0!</v>
      </c>
      <c r="X22" s="133"/>
      <c r="Y22" s="135"/>
      <c r="AC22" s="5"/>
      <c r="AD22" s="15"/>
      <c r="AE22" s="15"/>
      <c r="AF22" s="15"/>
      <c r="AG22" s="15"/>
      <c r="AH22" s="59"/>
      <c r="AI22" s="47"/>
      <c r="AJ22" s="47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</row>
    <row r="23" spans="1:96" x14ac:dyDescent="0.3">
      <c r="C23" s="6"/>
      <c r="D23" s="6"/>
      <c r="E23"/>
      <c r="F23" s="65" t="s">
        <v>81</v>
      </c>
      <c r="G23" s="102"/>
      <c r="H23" s="84"/>
      <c r="I23" s="84"/>
      <c r="J23" s="103" t="e">
        <f ca="1">$Q$16/(($I$14+COUNTIF(D33:INDIRECT(CONCATENATE("C",33+I14-1)),"D"))*(1/((1+0)^($Q$10/$Q$9))))</f>
        <v>#DIV/0!</v>
      </c>
      <c r="K23" s="100" t="e">
        <f ca="1">Q16/SUM(AP33:INDIRECT(CONCATENATE("AE",32+I14-1)))</f>
        <v>#DIV/0!</v>
      </c>
      <c r="L23" s="16"/>
      <c r="M23" s="16"/>
      <c r="O23" s="68" t="s">
        <v>82</v>
      </c>
      <c r="P23" s="85"/>
      <c r="Q23" s="147">
        <f>Q8-Q6+SUMIF($D$33:$D$332,"D",$I$33:$I$332)+(Q8-Q6+SUMIF($D$33:$D$332,"D",$I$33:$I$332))/2</f>
        <v>0</v>
      </c>
      <c r="R23" s="21"/>
      <c r="S23" s="4"/>
      <c r="U23" s="114" t="s">
        <v>83</v>
      </c>
      <c r="V23" s="115"/>
      <c r="W23" s="214" t="str">
        <f>+IFERROR(VLOOKUP("D",$D$33:$X$332,21,0)," ")</f>
        <v xml:space="preserve"> </v>
      </c>
      <c r="X23" s="16"/>
      <c r="Y23" s="16"/>
      <c r="AB23" s="16"/>
      <c r="AC23" s="5"/>
      <c r="AD23" s="15"/>
      <c r="AE23" s="15"/>
      <c r="AF23" s="15"/>
      <c r="AG23" s="15"/>
      <c r="AH23" s="59"/>
      <c r="AI23" s="47"/>
      <c r="AJ23" s="47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</row>
    <row r="24" spans="1:96" x14ac:dyDescent="0.3">
      <c r="C24" s="8"/>
      <c r="D24" s="6"/>
      <c r="E24"/>
      <c r="F24" s="68" t="s">
        <v>84</v>
      </c>
      <c r="G24" s="101"/>
      <c r="H24" s="85"/>
      <c r="I24" s="85"/>
      <c r="J24" s="94" t="e">
        <f>ROUND(IF(OR(H16 + H17 &gt; 0,H18 + H19&gt;0), ROUND(H6/VLOOKUP(H14,'Calculos CHIP'!$A$3:$G$303,7,FALSE),2),H6*$Q$14),2)+Q33+R33+S33+W33</f>
        <v>#DIV/0!</v>
      </c>
      <c r="K24" s="126" t="e">
        <f>J24+Q29</f>
        <v>#DIV/0!</v>
      </c>
      <c r="L24" s="4"/>
      <c r="O24" s="68" t="s">
        <v>85</v>
      </c>
      <c r="P24" s="85"/>
      <c r="Q24" s="128" t="e">
        <f>ROUND(+Q22/ROUND(1*(((1+H10/100)^(Q23/Q9))-1),4),2)</f>
        <v>#N/A</v>
      </c>
      <c r="R24" s="6"/>
      <c r="S24" s="4"/>
      <c r="T24" s="16"/>
      <c r="U24" s="116" t="s">
        <v>86</v>
      </c>
      <c r="V24" s="117"/>
      <c r="W24" s="131" t="str">
        <f ca="1">+IFERROR(W23/W22," ")</f>
        <v xml:space="preserve"> </v>
      </c>
      <c r="X24" s="16"/>
      <c r="Y24" s="16"/>
      <c r="AB24" s="16"/>
      <c r="AC24" s="5"/>
      <c r="AD24" s="5"/>
      <c r="AE24" s="5"/>
      <c r="AF24" s="5"/>
      <c r="AG24" s="5"/>
      <c r="AH24" s="58"/>
      <c r="AI24" s="40"/>
      <c r="AJ24" s="40"/>
      <c r="AK24" s="5"/>
      <c r="AL24" s="5"/>
    </row>
    <row r="25" spans="1:96" x14ac:dyDescent="0.3">
      <c r="C25" s="8"/>
      <c r="D25" s="6"/>
      <c r="E25"/>
      <c r="F25" s="68" t="s">
        <v>87</v>
      </c>
      <c r="G25" s="101"/>
      <c r="H25" s="85"/>
      <c r="I25" s="85"/>
      <c r="J25" s="94" t="e">
        <f ca="1">$Q$17/(($I$14+COUNTIF(D33:INDIRECT(CONCATENATE("C",32+I14-1)),"D"))*(1/((1+0)^($Q$10/$Q$9))))</f>
        <v>#DIV/0!</v>
      </c>
      <c r="K25" s="20"/>
      <c r="L25" s="4"/>
      <c r="O25" s="68"/>
      <c r="P25" s="85"/>
      <c r="Q25" s="129"/>
      <c r="R25" s="6"/>
      <c r="S25" s="4"/>
      <c r="T25" s="16"/>
      <c r="W25" s="28"/>
      <c r="X25" s="16"/>
      <c r="Y25" s="16"/>
      <c r="AB25" s="16"/>
      <c r="AC25" s="5"/>
      <c r="AD25" s="5"/>
      <c r="AE25" s="5"/>
      <c r="AF25" s="5"/>
      <c r="AG25" s="5"/>
      <c r="AH25" s="58"/>
      <c r="AI25" s="40"/>
      <c r="AJ25" s="40"/>
      <c r="AK25" s="5"/>
      <c r="AL25" s="5"/>
    </row>
    <row r="26" spans="1:96" x14ac:dyDescent="0.3">
      <c r="C26" s="10"/>
      <c r="D26" s="10"/>
      <c r="E26" s="19"/>
      <c r="F26" s="68" t="s">
        <v>88</v>
      </c>
      <c r="G26" s="101"/>
      <c r="H26" s="85"/>
      <c r="I26" s="85"/>
      <c r="J26" s="94">
        <f>ROUNDDOWN($H$5*$H$9,2)</f>
        <v>0</v>
      </c>
      <c r="K26" s="19"/>
      <c r="O26" s="134" t="s">
        <v>89</v>
      </c>
      <c r="P26" s="136"/>
      <c r="Q26" s="141" t="e">
        <f>Q24*Q14</f>
        <v>#N/A</v>
      </c>
      <c r="R26" s="25"/>
      <c r="S26" s="108" t="s">
        <v>90</v>
      </c>
      <c r="U26" s="111" t="s">
        <v>91</v>
      </c>
      <c r="W26" s="28"/>
      <c r="AC26" s="16"/>
      <c r="AD26" s="5"/>
      <c r="AE26" s="5"/>
      <c r="AF26" s="5"/>
      <c r="AG26" s="5"/>
      <c r="AH26" s="57"/>
      <c r="AI26" s="40"/>
      <c r="AJ26" s="40"/>
      <c r="AK26" s="5"/>
      <c r="AL26" s="5"/>
    </row>
    <row r="27" spans="1:96" x14ac:dyDescent="0.3">
      <c r="C27" s="22"/>
      <c r="D27" s="22"/>
      <c r="E27" s="19"/>
      <c r="F27" s="68" t="s">
        <v>92</v>
      </c>
      <c r="G27" s="101"/>
      <c r="H27" s="85"/>
      <c r="I27" s="85"/>
      <c r="J27" s="94">
        <f>+H11</f>
        <v>0</v>
      </c>
      <c r="K27" s="19"/>
      <c r="L27" s="16"/>
      <c r="O27" s="68" t="s">
        <v>93</v>
      </c>
      <c r="P27" s="70"/>
      <c r="Q27" s="128">
        <f>SUM(Z33:Z332)</f>
        <v>0</v>
      </c>
      <c r="R27" s="109" t="e">
        <f>ROUND(IF(OR(H16+ H17&gt; 0,H18 + H19&gt;0),ROUNDUP($Q$27/VLOOKUP(H14,'Calculos CHIP'!$A$3:$G$303,7,FALSE),2),$Q$27*$Q$14),2)</f>
        <v>#DIV/0!</v>
      </c>
      <c r="S27" s="110">
        <v>0</v>
      </c>
      <c r="U27" s="118" t="s">
        <v>94</v>
      </c>
      <c r="V27" s="119"/>
      <c r="W27" s="130" t="e">
        <f>+SUM($K$33:$K$332)</f>
        <v>#DIV/0!</v>
      </c>
      <c r="X27" s="16"/>
      <c r="Y27" s="16"/>
      <c r="AB27" s="16"/>
      <c r="AC27" s="5"/>
      <c r="AD27" s="5"/>
      <c r="AE27" s="5"/>
      <c r="AF27" s="5"/>
      <c r="AG27" s="16"/>
      <c r="AH27" s="57"/>
      <c r="AI27" s="40"/>
      <c r="AJ27" s="40"/>
      <c r="AK27" s="5"/>
      <c r="AL27" s="5"/>
    </row>
    <row r="28" spans="1:96" ht="14.4" x14ac:dyDescent="0.3">
      <c r="C28" s="8"/>
      <c r="D28" s="6"/>
      <c r="E28" s="19"/>
      <c r="F28" s="68" t="s">
        <v>32</v>
      </c>
      <c r="G28" s="101"/>
      <c r="H28" s="85"/>
      <c r="I28" s="85"/>
      <c r="J28" s="94">
        <f>ROUND($H$12*$H$13,2)</f>
        <v>0</v>
      </c>
      <c r="K28" s="19"/>
      <c r="L28" s="16"/>
      <c r="N28" s="16"/>
      <c r="O28" s="68" t="s">
        <v>95</v>
      </c>
      <c r="P28" s="85"/>
      <c r="Q28" s="143" t="e">
        <f>+Q22/(H14+COUNTIF(D33:$D$332,"D"))</f>
        <v>#N/A</v>
      </c>
      <c r="R28" s="4"/>
      <c r="S28" s="4"/>
      <c r="U28" s="120" t="s">
        <v>96</v>
      </c>
      <c r="V28" s="121"/>
      <c r="W28" s="137" t="e">
        <f>+$H$5-W27</f>
        <v>#DIV/0!</v>
      </c>
      <c r="X28" s="122" t="s">
        <v>97</v>
      </c>
      <c r="AC28" s="5"/>
      <c r="AD28" s="5"/>
      <c r="AE28" s="5"/>
      <c r="AF28" s="5"/>
      <c r="AG28" s="5"/>
      <c r="AH28" s="57"/>
      <c r="AI28" s="40"/>
      <c r="AJ28" s="40"/>
      <c r="AK28" s="5"/>
      <c r="AL28" s="5"/>
    </row>
    <row r="29" spans="1:96" ht="40.5" customHeight="1" x14ac:dyDescent="0.3">
      <c r="C29" s="28"/>
      <c r="E29" s="19"/>
      <c r="F29" s="104" t="s">
        <v>36</v>
      </c>
      <c r="G29" s="105"/>
      <c r="H29" s="106"/>
      <c r="I29" s="106"/>
      <c r="J29" s="107" t="e">
        <f>+J24</f>
        <v>#DIV/0!</v>
      </c>
      <c r="K29" s="19"/>
      <c r="L29" s="16"/>
      <c r="N29" s="23"/>
      <c r="O29" s="331" t="s">
        <v>98</v>
      </c>
      <c r="P29" s="332"/>
      <c r="Q29" s="144">
        <v>-12.084999999196558</v>
      </c>
      <c r="R29" s="329" t="s">
        <v>99</v>
      </c>
      <c r="S29" s="329"/>
      <c r="T29" s="29"/>
      <c r="U29" s="145"/>
      <c r="V29" s="132"/>
      <c r="Y29" s="16"/>
      <c r="AB29" s="16"/>
      <c r="AC29" s="16"/>
      <c r="AD29" s="5"/>
      <c r="AE29" s="5"/>
      <c r="AF29" s="5"/>
      <c r="AG29" s="5"/>
      <c r="AH29" s="5"/>
      <c r="AI29" s="40"/>
      <c r="AJ29" s="40"/>
      <c r="AK29" s="5"/>
      <c r="AL29" s="5"/>
    </row>
    <row r="30" spans="1:96" x14ac:dyDescent="0.3">
      <c r="C30" s="10"/>
      <c r="D30" s="6"/>
      <c r="E30" s="19"/>
      <c r="F30" s="19"/>
      <c r="G30" s="19"/>
      <c r="H30" s="19"/>
      <c r="I30" s="19"/>
      <c r="J30" s="19"/>
      <c r="K30" s="19"/>
      <c r="L30" s="24"/>
      <c r="M30" s="24"/>
      <c r="N30" s="24"/>
      <c r="O30" s="4"/>
      <c r="P30" s="4"/>
      <c r="Q30" s="4" t="s">
        <v>100</v>
      </c>
      <c r="R30" s="4"/>
      <c r="S30" s="4"/>
      <c r="AC30" s="5"/>
      <c r="AD30" s="5"/>
      <c r="AE30" s="5"/>
      <c r="AF30" s="5"/>
      <c r="AG30" s="5"/>
      <c r="AH30" s="5"/>
      <c r="AI30" s="40"/>
      <c r="AJ30" s="40"/>
      <c r="AK30" s="5"/>
      <c r="AL30" s="5"/>
    </row>
    <row r="31" spans="1:96" x14ac:dyDescent="0.3">
      <c r="C31" s="10"/>
      <c r="D31" s="6"/>
      <c r="E31" s="19"/>
      <c r="F31" s="19"/>
      <c r="G31" s="19"/>
      <c r="H31" s="19"/>
      <c r="I31" s="19"/>
      <c r="J31" s="19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>
        <f>SUM(Z33:Z272)</f>
        <v>0</v>
      </c>
      <c r="AA31" s="30"/>
      <c r="AB31" s="30"/>
      <c r="AC31" s="30"/>
      <c r="AD31" s="30"/>
      <c r="AE31" s="30"/>
      <c r="AF31" s="30"/>
      <c r="AG31" s="30"/>
      <c r="AH31" s="30"/>
      <c r="AI31" s="220" t="s">
        <v>101</v>
      </c>
      <c r="AJ31" s="221" t="e">
        <f ca="1">(1+XIRR(AJ32:AJ332,AI32:AI332))^(360/365)-1</f>
        <v>#DIV/0!</v>
      </c>
      <c r="AK31" s="32"/>
      <c r="AL31" s="32"/>
      <c r="AO31" s="6" t="s">
        <v>102</v>
      </c>
    </row>
    <row r="32" spans="1:96" ht="42.75" customHeight="1" x14ac:dyDescent="0.3">
      <c r="A32" s="54"/>
      <c r="B32" s="54"/>
      <c r="C32" s="222" t="s">
        <v>103</v>
      </c>
      <c r="D32" s="223" t="s">
        <v>104</v>
      </c>
      <c r="E32" s="222" t="s">
        <v>105</v>
      </c>
      <c r="F32" s="222" t="s">
        <v>106</v>
      </c>
      <c r="G32" s="222" t="s">
        <v>107</v>
      </c>
      <c r="H32" s="224" t="s">
        <v>108</v>
      </c>
      <c r="I32" s="222" t="s">
        <v>109</v>
      </c>
      <c r="J32" s="225" t="s">
        <v>110</v>
      </c>
      <c r="K32" s="224" t="s">
        <v>111</v>
      </c>
      <c r="L32" s="222" t="s">
        <v>112</v>
      </c>
      <c r="M32" s="222" t="s">
        <v>113</v>
      </c>
      <c r="N32" s="226" t="s">
        <v>114</v>
      </c>
      <c r="O32" s="224" t="s">
        <v>115</v>
      </c>
      <c r="P32" s="227" t="s">
        <v>54</v>
      </c>
      <c r="Q32" s="228" t="s">
        <v>116</v>
      </c>
      <c r="R32" s="228" t="s">
        <v>117</v>
      </c>
      <c r="S32" s="228" t="s">
        <v>118</v>
      </c>
      <c r="T32" s="227" t="s">
        <v>119</v>
      </c>
      <c r="U32" s="228" t="s">
        <v>32</v>
      </c>
      <c r="V32" s="228" t="s">
        <v>120</v>
      </c>
      <c r="W32" s="227" t="s">
        <v>121</v>
      </c>
      <c r="X32" s="229" t="s">
        <v>36</v>
      </c>
      <c r="Y32" s="224" t="s">
        <v>122</v>
      </c>
      <c r="Z32" s="230" t="s">
        <v>123</v>
      </c>
      <c r="AA32" s="230" t="s">
        <v>124</v>
      </c>
      <c r="AB32" s="231" t="s">
        <v>125</v>
      </c>
      <c r="AC32" s="222" t="s">
        <v>126</v>
      </c>
      <c r="AD32" s="228" t="s">
        <v>127</v>
      </c>
      <c r="AE32" s="228" t="s">
        <v>128</v>
      </c>
      <c r="AF32" s="228" t="s">
        <v>129</v>
      </c>
      <c r="AG32" s="229" t="s">
        <v>130</v>
      </c>
      <c r="AH32" s="60"/>
      <c r="AI32" s="232">
        <f>+Q5</f>
        <v>45671</v>
      </c>
      <c r="AJ32" s="233">
        <f>-H5</f>
        <v>0</v>
      </c>
      <c r="AK32" s="31"/>
      <c r="AL32" s="328" t="s">
        <v>131</v>
      </c>
      <c r="AM32" s="328"/>
      <c r="AO32" s="234" t="s">
        <v>132</v>
      </c>
      <c r="AP32" s="235" t="s">
        <v>133</v>
      </c>
      <c r="AQ32" s="234" t="s">
        <v>134</v>
      </c>
      <c r="AR32" s="234" t="s">
        <v>111</v>
      </c>
      <c r="AS32" s="234" t="s">
        <v>112</v>
      </c>
      <c r="AT32" s="234" t="s">
        <v>135</v>
      </c>
      <c r="AU32" s="234" t="s">
        <v>136</v>
      </c>
    </row>
    <row r="33" spans="1:47" x14ac:dyDescent="0.3">
      <c r="A33" s="52">
        <v>1</v>
      </c>
      <c r="B33" s="52">
        <f>IF(A33="","",IF(A33&lt;=$H$22,0,1))</f>
        <v>1</v>
      </c>
      <c r="C33" s="236">
        <f>IF(A33="","",IF(OR(MONTH(EDATE($Q$6,E33))=$H$16,MONTH(EDATE($Q$6,E33))=$H$17),IF(ABS($H$17-$H$16)=1,EDATE($Q$6,E33+2),EDATE($Q$6,E33+1)),EDATE($Q$6,E33)))</f>
        <v>45702</v>
      </c>
      <c r="D33" s="236" t="str">
        <f>IF(A33="","",IF(OR(MONTH(C33)=$H$18,MONTH(C33)=$H$19),"D",""))</f>
        <v/>
      </c>
      <c r="E33" s="237">
        <f>IF(OR(MONTH(Q7)=H16, MONTH(Q7)=H17),IF(ABS(H17-H16)=1,3,2),1)</f>
        <v>1</v>
      </c>
      <c r="F33" s="237">
        <f>1</f>
        <v>1</v>
      </c>
      <c r="G33" s="238">
        <f>$Q$9</f>
        <v>360</v>
      </c>
      <c r="H33" s="239">
        <f>$H$10</f>
        <v>0</v>
      </c>
      <c r="I33" s="237">
        <f>C33-Q6</f>
        <v>31</v>
      </c>
      <c r="J33" s="240">
        <f>H6</f>
        <v>0</v>
      </c>
      <c r="K33" s="241" t="e">
        <f>IF(B33="","",IF(((IF(ISERROR(MATCH(MONTH(C33),$H$18:$H$19,0))=FALSE,$J$24 + $Q$29,0) + $J$24+$Q$29+$S$27)-(IF($J$24+$Q$29 + $S$27&lt;ROUND(ROUND(J33*(((1+(H33/100))^(I33/G33))-1),4),2),$J$24+$Q$29 + $S$27-0.01,IF(ROUND(ROUND(J33*(((1+(H33/100))^(I33/G33))-1),4),2)+ $S$27&gt;$J$24,$J$24+ $S$27+-0.01,ROUND(ROUND(J33*(((1+(H33/100))^(I33/G33))-1),4),2)+$S$27)))- Q33-R33-S33-W33)&lt;0,0.01,IF(ISERROR(MATCH(MONTH(C33),$H$18:$H$19,0))=FALSE,$J$24 + $Q$29,0)+ ($J$24+$Q$29+$S$27)-(IF($J$24+$Q$29 + $S$27&lt;ROUND(ROUND(J33*(((1+(H33/100))^(I33/G33))-1),4),2),$J$24+$Q$29 + $S$27-0.01,IF(ROUND(ROUND(J33*(((1+(H33/100))^(I33/G33))-1),4),2)+ $S$27&gt;$J$24,$J$24+ $S$27+-0.01,ROUND(ROUND(J33*(((1+(H33/100))^(I33/G33))-1),4),2)+$S$27)))- Q33-R33-S33-W33))</f>
        <v>#DIV/0!</v>
      </c>
      <c r="L33" s="242" t="e">
        <f>IF(B33="","",IF(K33=0.01,+$J$24-K33-Q33-R33-S33-W33+$Q$29,IF($J$24+$Q$29 + $S$27&lt;ROUND(ROUND(J33*(((1+(H33/100))^(I33/G33))-1),4),2),$J$24+$Q$29 + $S$27-0.01,IF(ROUND(ROUND(J33*(((1+(H33/100))^(I33/G33))-1),4),2)+ $S$27&gt;$J$24,$J$24+ $S$27+-0.01,ROUND(ROUND(J33*(((1+(H33/100))^(I33/G33))-1),4),2)+$S$27))))</f>
        <v>#DIV/0!</v>
      </c>
      <c r="M33" s="242" t="e">
        <f ca="1">IF(ISERROR(MATCH(MONTH(C33),$H$18:$H$19,0))=FALSE,$J$23,0)  + $J$23</f>
        <v>#DIV/0!</v>
      </c>
      <c r="N33" s="242" t="e">
        <f ca="1">L33+M33</f>
        <v>#DIV/0!</v>
      </c>
      <c r="O33" s="243" t="e">
        <f t="shared" ref="O33:O96" ca="1" si="0">IF(B33="","",K33+N33)</f>
        <v>#DIV/0!</v>
      </c>
      <c r="P33" s="244">
        <f>$J$27</f>
        <v>0</v>
      </c>
      <c r="Q33" s="244">
        <f>ROUND($H$9*J33,2)</f>
        <v>0</v>
      </c>
      <c r="R33" s="244">
        <f>IF(B33="","",(E33-F33)*ROUNDDOWN($H$5*$H$9/30*30,2) + ROUNDDOWN($H$5*$H$9/30*H15,2))</f>
        <v>0</v>
      </c>
      <c r="S33" s="245">
        <f>IF(B33="","",IF(E33-0&gt;1,ROUNDDOWN($J33*$H$9/30*(DATE(YEAR($C33),MONTH($C33)-1,DAY($C33))-C32),2),0))</f>
        <v>0</v>
      </c>
      <c r="T33" s="244">
        <f>IF(B33="","",Q33+R33+S33)</f>
        <v>0</v>
      </c>
      <c r="U33" s="244">
        <f>$J$28</f>
        <v>0</v>
      </c>
      <c r="V33" s="244">
        <f>IF(B33="","",(E33-F33)*ROUND($H$12*$H$13/30*30,2) + ROUND($H$12*$H$13/30*H15,2))</f>
        <v>0</v>
      </c>
      <c r="W33" s="244">
        <f>+U33+V33</f>
        <v>0</v>
      </c>
      <c r="X33" s="246" t="e">
        <f t="shared" ref="X33:X96" ca="1" si="1">IF(B33="","",IF(B33="","",O33+P33+Q33+R33+S33+W33))</f>
        <v>#DIV/0!</v>
      </c>
      <c r="Y33" s="240" t="e">
        <f>ROUND(J33-K33,2)</f>
        <v>#DIV/0!</v>
      </c>
      <c r="Z33" s="240">
        <f>IFERROR(IF(ROUND(ROUND(J33*(((1+(H33/100))^(I33/G33))-1),4),2) - $J$24&lt;0,0,ROUND(ROUND(J33*(((1+(H33/100))^(I33/G33))-1),4),2) - $J$24),0)</f>
        <v>0</v>
      </c>
      <c r="AA33" s="240"/>
      <c r="AB33" s="240" t="e">
        <f t="shared" ref="AB33:AB96" si="2">SUM(K33:M33)</f>
        <v>#DIV/0!</v>
      </c>
      <c r="AC33" s="244" t="e">
        <f>+L33</f>
        <v>#DIV/0!</v>
      </c>
      <c r="AD33" s="244">
        <f t="shared" ref="AD33:AD96" si="3">+Q33</f>
        <v>0</v>
      </c>
      <c r="AE33" s="247">
        <f t="shared" ref="AE33:AE96" si="4">+R33</f>
        <v>0</v>
      </c>
      <c r="AF33" s="247">
        <f t="shared" ref="AF33:AF96" si="5">+S33</f>
        <v>0</v>
      </c>
      <c r="AG33" s="244" t="e">
        <f t="shared" ref="AG33:AG96" ca="1" si="6">IF(B33="","",AC33+K33 + P33 + W33+AD33+AE33 + M33 + AF33)</f>
        <v>#DIV/0!</v>
      </c>
      <c r="AH33" s="61" t="e">
        <f>IF(B33="","",IF(D33="D",$J$24*2,$J$24)+Q33)</f>
        <v>#DIV/0!</v>
      </c>
      <c r="AI33" s="248">
        <f>+IF(C33="",0,C33)</f>
        <v>45702</v>
      </c>
      <c r="AJ33" s="244" t="e">
        <f t="shared" ref="AJ33:AJ96" ca="1" si="7">+IF(AG33="",0,AG33)</f>
        <v>#DIV/0!</v>
      </c>
      <c r="AK33" s="25"/>
      <c r="AL33" s="249">
        <f t="shared" ref="AL33:AL96" ca="1" si="8">+IFERROR(AG33-X33,0)</f>
        <v>0</v>
      </c>
      <c r="AM33" s="250">
        <f>+IFERROR(AC33-L33,0)</f>
        <v>0</v>
      </c>
      <c r="AN33" s="16"/>
      <c r="AO33" s="251">
        <f>I33</f>
        <v>31</v>
      </c>
      <c r="AP33" s="252">
        <f t="shared" ref="AP33:AP96" si="9">(1/((1+($J$8/100))^(AO33/$Q$9))*1) * IF(D33="D",2,1)</f>
        <v>1</v>
      </c>
      <c r="AQ33" s="253">
        <f>Q16</f>
        <v>0</v>
      </c>
      <c r="AR33" s="253" t="e">
        <f t="shared" ref="AR33:AR96" ca="1" si="10">AT33-AS33</f>
        <v>#DIV/0!</v>
      </c>
      <c r="AS33" s="254" t="e">
        <f>(((1+($J$8/100))^((K33)/$Q$9))-1)*AQ33</f>
        <v>#DIV/0!</v>
      </c>
      <c r="AT33" s="253" t="e">
        <f t="shared" ref="AT33:AT96" ca="1" si="11">IF(D33="D",$K$23,0)+ $K$23</f>
        <v>#DIV/0!</v>
      </c>
      <c r="AU33" s="253" t="e">
        <f t="shared" ref="AU33:AU96" ca="1" si="12">AQ33-AR33</f>
        <v>#DIV/0!</v>
      </c>
    </row>
    <row r="34" spans="1:47" x14ac:dyDescent="0.3">
      <c r="A34" s="52" t="str">
        <f>IF(A33&gt;=$H$14,"",A33+1)</f>
        <v/>
      </c>
      <c r="B34" s="52" t="str">
        <f t="shared" ref="B34:B97" si="13">IF(A34="","",IF(A34&lt;=$H$22,0,1))</f>
        <v/>
      </c>
      <c r="C34" s="236" t="str">
        <f>IF(A34="","",IF(OR(MONTH(EDATE($Q$6,E34))=$H$16,MONTH(EDATE($Q$6,E34))=$H$17),IF(ABS($H$17-$H$16)=1,EDATE($Q$6,E34+2),EDATE($Q$6,E34+1)),EDATE($Q$6,E34)))</f>
        <v/>
      </c>
      <c r="D34" s="236" t="str">
        <f t="shared" ref="D34:D97" si="14">IF(A34="","",IF(OR(MONTH(C34)=$H$18,MONTH(C34)=$H$19),"D",""))</f>
        <v/>
      </c>
      <c r="E34" s="237" t="str">
        <f>IF(B34="","",IF(OR(MONTH(DATE(YEAR(C33) + 1/12,MONTH(C33)+1,DAY(C33)))=$H$16,MONTH(DATE(YEAR(C33) + 1/12,MONTH(C33)+1,DAY(C33)))=$H$17),IF(ABS($H$17-$H$16)=1,E33+1,E33 + 2),E33 + 1))</f>
        <v/>
      </c>
      <c r="F34" s="237" t="str">
        <f>IF(B34="","",F33+1)</f>
        <v/>
      </c>
      <c r="G34" s="238" t="str">
        <f>IF(B34="","",$Q$9)</f>
        <v/>
      </c>
      <c r="H34" s="239" t="str">
        <f>IF(B34="","",$H$10)</f>
        <v/>
      </c>
      <c r="I34" s="237" t="str">
        <f>IF(B34="","",C34-C33)</f>
        <v/>
      </c>
      <c r="J34" s="240" t="str">
        <f>IF(B34="","",Y33)</f>
        <v/>
      </c>
      <c r="K34" s="241" t="str">
        <f>IF(B34="","",IF(((IF(ISERROR(MATCH(MONTH(C34),$H$18:$H$19,0))=FALSE,$J$24 + $Q$29,0) + $J$24+$Q$29+$S$27)-(IF($J$24+$Q$29 + $S$27&lt;ROUND(ROUND(J34*(((1+(H34/100))^(I34/G34))-1),4),2),$J$24+$Q$29 + $S$27-0.01,IF(ROUND(ROUND(J34*(((1+(H34/100))^(I34/G34))-1),4),2)+ $S$27&gt;$J$24,$J$24+ $S$27+-0.01,ROUND(ROUND(J34*(((1+(H34/100))^(I34/G34))-1),4),2)+$S$27)))- Q34-R34-S34-W34)&lt;0,0.01,IF(ISERROR(MATCH(MONTH(C34),$H$18:$H$19,0))=FALSE,$J$24 + $Q$29,0)+ ($J$24+$Q$29+$S$27)-(IF($J$24+$Q$29 + $S$27&lt;ROUND(ROUND(J34*(((1+(H34/100))^(I34/G34))-1),4),2),$J$24+$Q$29 + $S$27-0.01,IF(ROUND(ROUND(J34*(((1+(H34/100))^(I34/G34))-1),4),2)+ $S$27&gt;$J$24,$J$24+ $S$27+-0.01,ROUND(ROUND(J34*(((1+(H34/100))^(I34/G34))-1),4),2)+$S$27)))- Q34-R34-S34-W34))</f>
        <v/>
      </c>
      <c r="L34" s="242" t="str">
        <f t="shared" ref="L34:L97" si="15">IF(B34="","",IF(K34=0.01,+$J$24-K34-Q34-R34-S34-W34+$Q$29,IF($J$24+$Q$29 + $S$27&lt;ROUND(ROUND(J34*(((1+(H34/100))^(I34/G34))-1),4),2),$J$24+$Q$29 + $S$27-0.01,IF(ROUND(ROUND(J34*(((1+(H34/100))^(I34/G34))-1),4),2)+ $S$27&gt;$J$24,$J$24+ $S$27+-0.01,ROUND(ROUND(J34*(((1+(H34/100))^(I34/G34))-1),4),2)+$S$27))))</f>
        <v/>
      </c>
      <c r="M34" s="242" t="str">
        <f t="shared" ref="M34:M97" si="16">+IF(B34="","",IF(ISERROR(MATCH(MONTH(C34),$H$18:$H$19,0))=FALSE,$J$23,0)  + $J$23)</f>
        <v/>
      </c>
      <c r="N34" s="242" t="str">
        <f t="shared" ref="N34:N97" si="17">+IF(B34="","",L34+M34)</f>
        <v/>
      </c>
      <c r="O34" s="243" t="str">
        <f t="shared" si="0"/>
        <v/>
      </c>
      <c r="P34" s="244" t="str">
        <f t="shared" ref="P34:P97" si="18">+IF(B34="","",$J$27)</f>
        <v/>
      </c>
      <c r="Q34" s="244" t="str">
        <f>+IF(B34="","",ROUND($H$9*J34/30*$I34,2)-S34)</f>
        <v/>
      </c>
      <c r="R34" s="244"/>
      <c r="S34" s="245" t="str">
        <f t="shared" ref="S34:S97" si="19">IF(B34="","",IF(E34-E33&gt;1,ROUNDDOWN($J34*$H$9/30*(DATE(YEAR($C34),MONTH($C34)-1,DAY($C34))-C33),2),0))</f>
        <v/>
      </c>
      <c r="T34" s="244" t="str">
        <f t="shared" ref="T34:T97" si="20">IF(B34="","",Q34+R34+S34)</f>
        <v/>
      </c>
      <c r="U34" s="244" t="str">
        <f>+IF(B34="","",$J$28)</f>
        <v/>
      </c>
      <c r="V34" s="244"/>
      <c r="W34" s="244" t="str">
        <f>+IF(B34="","",U34+V34)</f>
        <v/>
      </c>
      <c r="X34" s="246" t="str">
        <f t="shared" si="1"/>
        <v/>
      </c>
      <c r="Y34" s="240" t="str">
        <f t="shared" ref="Y34:Y97" si="21">+IF(B34="","",ROUND(J34-K34,2))</f>
        <v/>
      </c>
      <c r="Z34" s="240">
        <f t="shared" ref="Z34:Z97" si="22">IFERROR(IF(ROUND(ROUND(J34*(((1+(H34/100))^(I34/G34))-1),4),2) - $J$24&lt;0,0,ROUND(ROUND(J34*(((1+(H34/100))^(I34/G34))-1),4),2) - $J$24),0)</f>
        <v>0</v>
      </c>
      <c r="AA34" s="240"/>
      <c r="AB34" s="240">
        <f t="shared" si="2"/>
        <v>0</v>
      </c>
      <c r="AC34" s="244" t="str">
        <f t="shared" ref="AC34:AC96" si="23">+L34</f>
        <v/>
      </c>
      <c r="AD34" s="244" t="str">
        <f t="shared" si="3"/>
        <v/>
      </c>
      <c r="AE34" s="247">
        <f t="shared" si="4"/>
        <v>0</v>
      </c>
      <c r="AF34" s="247" t="str">
        <f t="shared" si="5"/>
        <v/>
      </c>
      <c r="AG34" s="244" t="str">
        <f t="shared" si="6"/>
        <v/>
      </c>
      <c r="AH34" s="61" t="str">
        <f t="shared" ref="AH34:AH97" si="24">IF(B34="","",IF(D34="D",$J$24*2,$J$24)+Q34)</f>
        <v/>
      </c>
      <c r="AI34" s="248">
        <f t="shared" ref="AI34:AI97" si="25">+IF(C34="",0,C34)</f>
        <v>0</v>
      </c>
      <c r="AJ34" s="244">
        <f t="shared" si="7"/>
        <v>0</v>
      </c>
      <c r="AK34" s="25"/>
      <c r="AL34" s="249">
        <f t="shared" si="8"/>
        <v>0</v>
      </c>
      <c r="AM34" s="250">
        <f t="shared" ref="AM34:AM97" si="26">+IFERROR(AC34-L34,0)</f>
        <v>0</v>
      </c>
      <c r="AN34" s="16"/>
      <c r="AO34" s="251" t="e">
        <f t="shared" ref="AO34:AO97" si="27">I34 + AO33</f>
        <v>#VALUE!</v>
      </c>
      <c r="AP34" s="252" t="e">
        <f t="shared" si="9"/>
        <v>#VALUE!</v>
      </c>
      <c r="AQ34" s="253" t="e">
        <f t="shared" ref="AQ34:AQ97" ca="1" si="28">AU33</f>
        <v>#DIV/0!</v>
      </c>
      <c r="AR34" s="253" t="e">
        <f t="shared" ca="1" si="10"/>
        <v>#DIV/0!</v>
      </c>
      <c r="AS34" s="254" t="e">
        <f t="shared" ref="AS34:AS97" ca="1" si="29">(((1+($J$8/100))^((K34)/$Q$9))-1)*AQ34</f>
        <v>#VALUE!</v>
      </c>
      <c r="AT34" s="253" t="e">
        <f t="shared" ca="1" si="11"/>
        <v>#DIV/0!</v>
      </c>
      <c r="AU34" s="253" t="e">
        <f t="shared" ca="1" si="12"/>
        <v>#DIV/0!</v>
      </c>
    </row>
    <row r="35" spans="1:47" x14ac:dyDescent="0.3">
      <c r="A35" s="52" t="str">
        <f t="shared" ref="A35:A98" si="30">IF(A34&gt;=$H$14,"",A34+1)</f>
        <v/>
      </c>
      <c r="B35" s="52" t="str">
        <f t="shared" si="13"/>
        <v/>
      </c>
      <c r="C35" s="236" t="str">
        <f>IF(A35="","",IF(OR(MONTH(EDATE($Q$6,E35))=$H$16,MONTH(EDATE($Q$6,E35))=$H$17),IF(ABS($H$17-$H$16)=1,EDATE($Q$6,E35+2),EDATE($Q$6,E35+1)),EDATE($Q$6,E35)))</f>
        <v/>
      </c>
      <c r="D35" s="236" t="str">
        <f t="shared" si="14"/>
        <v/>
      </c>
      <c r="E35" s="237" t="str">
        <f t="shared" ref="E35:E98" si="31">IF(B35="","",IF(OR(MONTH(DATE(YEAR(C34) + 1/12,MONTH(C34)+1,DAY(C34)))=$H$16,MONTH(DATE(YEAR(C34) + 1/12,MONTH(C34)+1,DAY(C34)))=$H$17),IF(ABS($H$17-$H$16)=1,E34+1,E34 + 2),E34 + 1))</f>
        <v/>
      </c>
      <c r="F35" s="237" t="str">
        <f t="shared" ref="F35:F98" si="32">IF(B35="","",F34+1)</f>
        <v/>
      </c>
      <c r="G35" s="238" t="str">
        <f t="shared" ref="G35:G98" si="33">IF(B35="","",$Q$9)</f>
        <v/>
      </c>
      <c r="H35" s="239" t="str">
        <f t="shared" ref="H35:H98" si="34">IF(B35="","",$H$10)</f>
        <v/>
      </c>
      <c r="I35" s="237" t="str">
        <f t="shared" ref="I35:I98" si="35">IF(B35="","",C35-C34)</f>
        <v/>
      </c>
      <c r="J35" s="240" t="str">
        <f t="shared" ref="J35:J98" si="36">IF(B35="","",Y34)</f>
        <v/>
      </c>
      <c r="K35" s="241" t="str">
        <f t="shared" ref="K35:K97" si="37">IF(B35="","",IF(((IF(ISERROR(MATCH(MONTH(C35),$H$18:$H$19,0))=FALSE,$J$24 + $Q$29,0) + $J$24+$Q$29+$S$27)-(IF($J$24+$Q$29 + $S$27&lt;ROUND(ROUND(J35*(((1+(H35/100))^(I35/G35))-1),4),2),$J$24+$Q$29 + $S$27-0.01,IF(ROUND(ROUND(J35*(((1+(H35/100))^(I35/G35))-1),4),2)+ $S$27&gt;$J$24,$J$24+ $S$27+-0.01,ROUND(ROUND(J35*(((1+(H35/100))^(I35/G35))-1),4),2)+$S$27)))- Q35-R35-S35-W35)&lt;0,0.01,IF(ISERROR(MATCH(MONTH(C35),$H$18:$H$19,0))=FALSE,$J$24 + $Q$29,0)+ ($J$24+$Q$29+$S$27)-(IF($J$24+$Q$29 + $S$27&lt;ROUND(ROUND(J35*(((1+(H35/100))^(I35/G35))-1),4),2),$J$24+$Q$29 + $S$27-0.01,IF(ROUND(ROUND(J35*(((1+(H35/100))^(I35/G35))-1),4),2)+ $S$27&gt;$J$24,$J$24+ $S$27+-0.01,ROUND(ROUND(J35*(((1+(H35/100))^(I35/G35))-1),4),2)+$S$27)))- Q35-R35-S35-W35))</f>
        <v/>
      </c>
      <c r="L35" s="242" t="str">
        <f t="shared" si="15"/>
        <v/>
      </c>
      <c r="M35" s="242" t="str">
        <f t="shared" si="16"/>
        <v/>
      </c>
      <c r="N35" s="242" t="str">
        <f t="shared" si="17"/>
        <v/>
      </c>
      <c r="O35" s="243" t="str">
        <f t="shared" si="0"/>
        <v/>
      </c>
      <c r="P35" s="244" t="str">
        <f t="shared" si="18"/>
        <v/>
      </c>
      <c r="Q35" s="244" t="str">
        <f t="shared" ref="Q35:Q98" si="38">+IF(B35="","",ROUND($H$9*J35/30*$I35,2)-S35)</f>
        <v/>
      </c>
      <c r="R35" s="244"/>
      <c r="S35" s="245" t="str">
        <f t="shared" si="19"/>
        <v/>
      </c>
      <c r="T35" s="244" t="str">
        <f t="shared" si="20"/>
        <v/>
      </c>
      <c r="U35" s="244" t="str">
        <f t="shared" ref="U35:U98" si="39">+IF(B35="","",$J$28)</f>
        <v/>
      </c>
      <c r="V35" s="244"/>
      <c r="W35" s="244" t="str">
        <f t="shared" ref="W35:W98" si="40">+IF(B35="","",U35+V35)</f>
        <v/>
      </c>
      <c r="X35" s="246" t="str">
        <f t="shared" si="1"/>
        <v/>
      </c>
      <c r="Y35" s="240" t="str">
        <f t="shared" si="21"/>
        <v/>
      </c>
      <c r="Z35" s="240">
        <f t="shared" si="22"/>
        <v>0</v>
      </c>
      <c r="AA35" s="240"/>
      <c r="AB35" s="240">
        <f t="shared" si="2"/>
        <v>0</v>
      </c>
      <c r="AC35" s="244" t="str">
        <f t="shared" si="23"/>
        <v/>
      </c>
      <c r="AD35" s="244" t="str">
        <f t="shared" si="3"/>
        <v/>
      </c>
      <c r="AE35" s="247">
        <f t="shared" si="4"/>
        <v>0</v>
      </c>
      <c r="AF35" s="247" t="str">
        <f t="shared" si="5"/>
        <v/>
      </c>
      <c r="AG35" s="244" t="str">
        <f t="shared" si="6"/>
        <v/>
      </c>
      <c r="AH35" s="61" t="str">
        <f t="shared" si="24"/>
        <v/>
      </c>
      <c r="AI35" s="248">
        <f t="shared" si="25"/>
        <v>0</v>
      </c>
      <c r="AJ35" s="244">
        <f t="shared" si="7"/>
        <v>0</v>
      </c>
      <c r="AK35" s="25"/>
      <c r="AL35" s="249">
        <f t="shared" si="8"/>
        <v>0</v>
      </c>
      <c r="AM35" s="250">
        <f t="shared" si="26"/>
        <v>0</v>
      </c>
      <c r="AN35" s="16"/>
      <c r="AO35" s="251" t="e">
        <f t="shared" si="27"/>
        <v>#VALUE!</v>
      </c>
      <c r="AP35" s="252" t="e">
        <f t="shared" si="9"/>
        <v>#VALUE!</v>
      </c>
      <c r="AQ35" s="253" t="e">
        <f t="shared" ca="1" si="28"/>
        <v>#DIV/0!</v>
      </c>
      <c r="AR35" s="253" t="e">
        <f t="shared" ca="1" si="10"/>
        <v>#DIV/0!</v>
      </c>
      <c r="AS35" s="254" t="e">
        <f t="shared" ca="1" si="29"/>
        <v>#VALUE!</v>
      </c>
      <c r="AT35" s="253" t="e">
        <f t="shared" ca="1" si="11"/>
        <v>#DIV/0!</v>
      </c>
      <c r="AU35" s="253" t="e">
        <f t="shared" ca="1" si="12"/>
        <v>#DIV/0!</v>
      </c>
    </row>
    <row r="36" spans="1:47" outlineLevel="1" x14ac:dyDescent="0.3">
      <c r="A36" s="52" t="str">
        <f t="shared" si="30"/>
        <v/>
      </c>
      <c r="B36" s="52" t="str">
        <f t="shared" si="13"/>
        <v/>
      </c>
      <c r="C36" s="236" t="str">
        <f t="shared" ref="C36:C98" si="41">IF(A36="","",IF(OR(MONTH(EDATE($Q$6,E36))=$H$16,MONTH(EDATE($Q$6,E36))=$H$17),IF(ABS($H$17-$H$16)=1,EDATE($Q$6,E36+2),EDATE($Q$6,E36+1)),EDATE($Q$6,E36)))</f>
        <v/>
      </c>
      <c r="D36" s="236" t="str">
        <f t="shared" si="14"/>
        <v/>
      </c>
      <c r="E36" s="237" t="str">
        <f t="shared" si="31"/>
        <v/>
      </c>
      <c r="F36" s="237" t="str">
        <f t="shared" si="32"/>
        <v/>
      </c>
      <c r="G36" s="238" t="str">
        <f t="shared" si="33"/>
        <v/>
      </c>
      <c r="H36" s="239" t="str">
        <f t="shared" si="34"/>
        <v/>
      </c>
      <c r="I36" s="237" t="str">
        <f t="shared" si="35"/>
        <v/>
      </c>
      <c r="J36" s="240" t="str">
        <f t="shared" si="36"/>
        <v/>
      </c>
      <c r="K36" s="241" t="str">
        <f t="shared" si="37"/>
        <v/>
      </c>
      <c r="L36" s="242" t="str">
        <f t="shared" si="15"/>
        <v/>
      </c>
      <c r="M36" s="242" t="str">
        <f t="shared" si="16"/>
        <v/>
      </c>
      <c r="N36" s="242" t="str">
        <f t="shared" si="17"/>
        <v/>
      </c>
      <c r="O36" s="243" t="str">
        <f t="shared" si="0"/>
        <v/>
      </c>
      <c r="P36" s="244" t="str">
        <f t="shared" si="18"/>
        <v/>
      </c>
      <c r="Q36" s="244" t="str">
        <f t="shared" si="38"/>
        <v/>
      </c>
      <c r="R36" s="244"/>
      <c r="S36" s="245" t="str">
        <f t="shared" si="19"/>
        <v/>
      </c>
      <c r="T36" s="244" t="str">
        <f t="shared" si="20"/>
        <v/>
      </c>
      <c r="U36" s="244" t="str">
        <f t="shared" si="39"/>
        <v/>
      </c>
      <c r="V36" s="244"/>
      <c r="W36" s="244" t="str">
        <f t="shared" si="40"/>
        <v/>
      </c>
      <c r="X36" s="246" t="str">
        <f t="shared" si="1"/>
        <v/>
      </c>
      <c r="Y36" s="240" t="str">
        <f t="shared" si="21"/>
        <v/>
      </c>
      <c r="Z36" s="240">
        <f t="shared" si="22"/>
        <v>0</v>
      </c>
      <c r="AA36" s="240"/>
      <c r="AB36" s="240">
        <f t="shared" si="2"/>
        <v>0</v>
      </c>
      <c r="AC36" s="244" t="str">
        <f t="shared" si="23"/>
        <v/>
      </c>
      <c r="AD36" s="244" t="str">
        <f t="shared" si="3"/>
        <v/>
      </c>
      <c r="AE36" s="247">
        <f t="shared" si="4"/>
        <v>0</v>
      </c>
      <c r="AF36" s="247" t="str">
        <f t="shared" si="5"/>
        <v/>
      </c>
      <c r="AG36" s="244" t="str">
        <f t="shared" si="6"/>
        <v/>
      </c>
      <c r="AH36" s="61" t="str">
        <f t="shared" si="24"/>
        <v/>
      </c>
      <c r="AI36" s="248">
        <f t="shared" si="25"/>
        <v>0</v>
      </c>
      <c r="AJ36" s="244">
        <f t="shared" si="7"/>
        <v>0</v>
      </c>
      <c r="AK36" s="25"/>
      <c r="AL36" s="249">
        <f t="shared" si="8"/>
        <v>0</v>
      </c>
      <c r="AM36" s="250">
        <f t="shared" si="26"/>
        <v>0</v>
      </c>
      <c r="AN36" s="16"/>
      <c r="AO36" s="251" t="e">
        <f t="shared" si="27"/>
        <v>#VALUE!</v>
      </c>
      <c r="AP36" s="252" t="e">
        <f t="shared" si="9"/>
        <v>#VALUE!</v>
      </c>
      <c r="AQ36" s="253" t="e">
        <f t="shared" ca="1" si="28"/>
        <v>#DIV/0!</v>
      </c>
      <c r="AR36" s="253" t="e">
        <f t="shared" ca="1" si="10"/>
        <v>#DIV/0!</v>
      </c>
      <c r="AS36" s="254" t="e">
        <f t="shared" ca="1" si="29"/>
        <v>#VALUE!</v>
      </c>
      <c r="AT36" s="253" t="e">
        <f t="shared" ca="1" si="11"/>
        <v>#DIV/0!</v>
      </c>
      <c r="AU36" s="253" t="e">
        <f t="shared" ca="1" si="12"/>
        <v>#DIV/0!</v>
      </c>
    </row>
    <row r="37" spans="1:47" outlineLevel="1" x14ac:dyDescent="0.3">
      <c r="A37" s="52" t="str">
        <f t="shared" si="30"/>
        <v/>
      </c>
      <c r="B37" s="52" t="str">
        <f t="shared" si="13"/>
        <v/>
      </c>
      <c r="C37" s="236" t="str">
        <f t="shared" si="41"/>
        <v/>
      </c>
      <c r="D37" s="236" t="str">
        <f t="shared" si="14"/>
        <v/>
      </c>
      <c r="E37" s="237" t="str">
        <f t="shared" si="31"/>
        <v/>
      </c>
      <c r="F37" s="237" t="str">
        <f t="shared" si="32"/>
        <v/>
      </c>
      <c r="G37" s="238" t="str">
        <f t="shared" si="33"/>
        <v/>
      </c>
      <c r="H37" s="239" t="str">
        <f t="shared" si="34"/>
        <v/>
      </c>
      <c r="I37" s="237" t="str">
        <f t="shared" si="35"/>
        <v/>
      </c>
      <c r="J37" s="240" t="str">
        <f t="shared" si="36"/>
        <v/>
      </c>
      <c r="K37" s="241" t="str">
        <f t="shared" si="37"/>
        <v/>
      </c>
      <c r="L37" s="242" t="str">
        <f t="shared" si="15"/>
        <v/>
      </c>
      <c r="M37" s="242" t="str">
        <f t="shared" si="16"/>
        <v/>
      </c>
      <c r="N37" s="242" t="str">
        <f t="shared" si="17"/>
        <v/>
      </c>
      <c r="O37" s="243" t="str">
        <f t="shared" si="0"/>
        <v/>
      </c>
      <c r="P37" s="244" t="str">
        <f t="shared" si="18"/>
        <v/>
      </c>
      <c r="Q37" s="244" t="str">
        <f t="shared" si="38"/>
        <v/>
      </c>
      <c r="R37" s="244"/>
      <c r="S37" s="245" t="str">
        <f t="shared" si="19"/>
        <v/>
      </c>
      <c r="T37" s="244" t="str">
        <f t="shared" si="20"/>
        <v/>
      </c>
      <c r="U37" s="244" t="str">
        <f t="shared" si="39"/>
        <v/>
      </c>
      <c r="V37" s="244"/>
      <c r="W37" s="244" t="str">
        <f t="shared" si="40"/>
        <v/>
      </c>
      <c r="X37" s="246" t="str">
        <f t="shared" si="1"/>
        <v/>
      </c>
      <c r="Y37" s="240" t="str">
        <f t="shared" si="21"/>
        <v/>
      </c>
      <c r="Z37" s="240">
        <f t="shared" si="22"/>
        <v>0</v>
      </c>
      <c r="AA37" s="240"/>
      <c r="AB37" s="240">
        <f t="shared" si="2"/>
        <v>0</v>
      </c>
      <c r="AC37" s="244" t="str">
        <f t="shared" si="23"/>
        <v/>
      </c>
      <c r="AD37" s="244" t="str">
        <f t="shared" si="3"/>
        <v/>
      </c>
      <c r="AE37" s="247">
        <f t="shared" si="4"/>
        <v>0</v>
      </c>
      <c r="AF37" s="247" t="str">
        <f t="shared" si="5"/>
        <v/>
      </c>
      <c r="AG37" s="244" t="str">
        <f t="shared" si="6"/>
        <v/>
      </c>
      <c r="AH37" s="61" t="str">
        <f t="shared" si="24"/>
        <v/>
      </c>
      <c r="AI37" s="248">
        <f t="shared" si="25"/>
        <v>0</v>
      </c>
      <c r="AJ37" s="244">
        <f t="shared" si="7"/>
        <v>0</v>
      </c>
      <c r="AK37" s="25"/>
      <c r="AL37" s="249">
        <f t="shared" si="8"/>
        <v>0</v>
      </c>
      <c r="AM37" s="250">
        <f t="shared" si="26"/>
        <v>0</v>
      </c>
      <c r="AN37" s="16"/>
      <c r="AO37" s="251" t="e">
        <f t="shared" si="27"/>
        <v>#VALUE!</v>
      </c>
      <c r="AP37" s="252" t="e">
        <f t="shared" si="9"/>
        <v>#VALUE!</v>
      </c>
      <c r="AQ37" s="253" t="e">
        <f t="shared" ca="1" si="28"/>
        <v>#DIV/0!</v>
      </c>
      <c r="AR37" s="253" t="e">
        <f t="shared" ca="1" si="10"/>
        <v>#DIV/0!</v>
      </c>
      <c r="AS37" s="254" t="e">
        <f t="shared" ca="1" si="29"/>
        <v>#VALUE!</v>
      </c>
      <c r="AT37" s="253" t="e">
        <f t="shared" ca="1" si="11"/>
        <v>#DIV/0!</v>
      </c>
      <c r="AU37" s="253" t="e">
        <f t="shared" ca="1" si="12"/>
        <v>#DIV/0!</v>
      </c>
    </row>
    <row r="38" spans="1:47" outlineLevel="1" x14ac:dyDescent="0.3">
      <c r="A38" s="52" t="str">
        <f t="shared" si="30"/>
        <v/>
      </c>
      <c r="B38" s="52" t="str">
        <f t="shared" si="13"/>
        <v/>
      </c>
      <c r="C38" s="236" t="str">
        <f t="shared" si="41"/>
        <v/>
      </c>
      <c r="D38" s="236" t="str">
        <f>IF(A38="","",IF(OR(MONTH(C38)=$H$18,MONTH(C38)=$H$19),"D",""))</f>
        <v/>
      </c>
      <c r="E38" s="237" t="str">
        <f t="shared" si="31"/>
        <v/>
      </c>
      <c r="F38" s="237" t="str">
        <f t="shared" si="32"/>
        <v/>
      </c>
      <c r="G38" s="238" t="str">
        <f t="shared" si="33"/>
        <v/>
      </c>
      <c r="H38" s="239" t="str">
        <f t="shared" si="34"/>
        <v/>
      </c>
      <c r="I38" s="237" t="str">
        <f t="shared" si="35"/>
        <v/>
      </c>
      <c r="J38" s="240" t="str">
        <f t="shared" si="36"/>
        <v/>
      </c>
      <c r="K38" s="241" t="str">
        <f t="shared" si="37"/>
        <v/>
      </c>
      <c r="L38" s="242" t="str">
        <f t="shared" si="15"/>
        <v/>
      </c>
      <c r="M38" s="242" t="str">
        <f t="shared" si="16"/>
        <v/>
      </c>
      <c r="N38" s="242" t="str">
        <f t="shared" si="17"/>
        <v/>
      </c>
      <c r="O38" s="243" t="str">
        <f t="shared" si="0"/>
        <v/>
      </c>
      <c r="P38" s="244" t="str">
        <f t="shared" si="18"/>
        <v/>
      </c>
      <c r="Q38" s="244" t="str">
        <f t="shared" si="38"/>
        <v/>
      </c>
      <c r="R38" s="244"/>
      <c r="S38" s="245" t="str">
        <f t="shared" si="19"/>
        <v/>
      </c>
      <c r="T38" s="244" t="str">
        <f t="shared" si="20"/>
        <v/>
      </c>
      <c r="U38" s="244" t="str">
        <f t="shared" si="39"/>
        <v/>
      </c>
      <c r="V38" s="244"/>
      <c r="W38" s="244" t="str">
        <f t="shared" si="40"/>
        <v/>
      </c>
      <c r="X38" s="246" t="str">
        <f t="shared" si="1"/>
        <v/>
      </c>
      <c r="Y38" s="240" t="str">
        <f t="shared" si="21"/>
        <v/>
      </c>
      <c r="Z38" s="240">
        <f t="shared" si="22"/>
        <v>0</v>
      </c>
      <c r="AA38" s="240"/>
      <c r="AB38" s="240">
        <f t="shared" si="2"/>
        <v>0</v>
      </c>
      <c r="AC38" s="244" t="str">
        <f t="shared" si="23"/>
        <v/>
      </c>
      <c r="AD38" s="244" t="str">
        <f t="shared" si="3"/>
        <v/>
      </c>
      <c r="AE38" s="247">
        <f t="shared" si="4"/>
        <v>0</v>
      </c>
      <c r="AF38" s="247" t="str">
        <f t="shared" si="5"/>
        <v/>
      </c>
      <c r="AG38" s="244" t="str">
        <f t="shared" si="6"/>
        <v/>
      </c>
      <c r="AH38" s="61" t="str">
        <f t="shared" si="24"/>
        <v/>
      </c>
      <c r="AI38" s="248">
        <f t="shared" si="25"/>
        <v>0</v>
      </c>
      <c r="AJ38" s="244">
        <f t="shared" si="7"/>
        <v>0</v>
      </c>
      <c r="AK38" s="25" t="e">
        <f>+AG38*2</f>
        <v>#VALUE!</v>
      </c>
      <c r="AL38" s="249">
        <f t="shared" si="8"/>
        <v>0</v>
      </c>
      <c r="AM38" s="250">
        <f t="shared" si="26"/>
        <v>0</v>
      </c>
      <c r="AN38" s="16"/>
      <c r="AO38" s="251" t="e">
        <f t="shared" si="27"/>
        <v>#VALUE!</v>
      </c>
      <c r="AP38" s="252" t="e">
        <f t="shared" si="9"/>
        <v>#VALUE!</v>
      </c>
      <c r="AQ38" s="253" t="e">
        <f t="shared" ca="1" si="28"/>
        <v>#DIV/0!</v>
      </c>
      <c r="AR38" s="253" t="e">
        <f t="shared" ca="1" si="10"/>
        <v>#DIV/0!</v>
      </c>
      <c r="AS38" s="254" t="e">
        <f t="shared" ca="1" si="29"/>
        <v>#VALUE!</v>
      </c>
      <c r="AT38" s="253" t="e">
        <f t="shared" ca="1" si="11"/>
        <v>#DIV/0!</v>
      </c>
      <c r="AU38" s="253" t="e">
        <f t="shared" ca="1" si="12"/>
        <v>#DIV/0!</v>
      </c>
    </row>
    <row r="39" spans="1:47" outlineLevel="1" x14ac:dyDescent="0.3">
      <c r="A39" s="52" t="str">
        <f t="shared" si="30"/>
        <v/>
      </c>
      <c r="B39" s="52" t="str">
        <f t="shared" si="13"/>
        <v/>
      </c>
      <c r="C39" s="236" t="str">
        <f t="shared" si="41"/>
        <v/>
      </c>
      <c r="D39" s="236" t="str">
        <f t="shared" si="14"/>
        <v/>
      </c>
      <c r="E39" s="237" t="str">
        <f t="shared" si="31"/>
        <v/>
      </c>
      <c r="F39" s="237" t="str">
        <f t="shared" si="32"/>
        <v/>
      </c>
      <c r="G39" s="238" t="str">
        <f t="shared" si="33"/>
        <v/>
      </c>
      <c r="H39" s="239" t="str">
        <f t="shared" si="34"/>
        <v/>
      </c>
      <c r="I39" s="237" t="str">
        <f t="shared" si="35"/>
        <v/>
      </c>
      <c r="J39" s="240" t="str">
        <f t="shared" si="36"/>
        <v/>
      </c>
      <c r="K39" s="241" t="str">
        <f t="shared" si="37"/>
        <v/>
      </c>
      <c r="L39" s="242" t="str">
        <f t="shared" si="15"/>
        <v/>
      </c>
      <c r="M39" s="242" t="str">
        <f t="shared" si="16"/>
        <v/>
      </c>
      <c r="N39" s="242" t="str">
        <f t="shared" si="17"/>
        <v/>
      </c>
      <c r="O39" s="243" t="str">
        <f t="shared" si="0"/>
        <v/>
      </c>
      <c r="P39" s="244" t="str">
        <f t="shared" si="18"/>
        <v/>
      </c>
      <c r="Q39" s="244" t="str">
        <f t="shared" si="38"/>
        <v/>
      </c>
      <c r="R39" s="244"/>
      <c r="S39" s="245" t="str">
        <f t="shared" si="19"/>
        <v/>
      </c>
      <c r="T39" s="244" t="str">
        <f t="shared" si="20"/>
        <v/>
      </c>
      <c r="U39" s="244" t="str">
        <f t="shared" si="39"/>
        <v/>
      </c>
      <c r="V39" s="244"/>
      <c r="W39" s="244" t="str">
        <f t="shared" si="40"/>
        <v/>
      </c>
      <c r="X39" s="246" t="str">
        <f t="shared" si="1"/>
        <v/>
      </c>
      <c r="Y39" s="240" t="str">
        <f t="shared" si="21"/>
        <v/>
      </c>
      <c r="Z39" s="240">
        <f t="shared" si="22"/>
        <v>0</v>
      </c>
      <c r="AA39" s="240"/>
      <c r="AB39" s="240">
        <f t="shared" si="2"/>
        <v>0</v>
      </c>
      <c r="AC39" s="244" t="str">
        <f t="shared" si="23"/>
        <v/>
      </c>
      <c r="AD39" s="244" t="str">
        <f t="shared" si="3"/>
        <v/>
      </c>
      <c r="AE39" s="247">
        <f t="shared" si="4"/>
        <v>0</v>
      </c>
      <c r="AF39" s="247" t="str">
        <f t="shared" si="5"/>
        <v/>
      </c>
      <c r="AG39" s="244" t="str">
        <f t="shared" si="6"/>
        <v/>
      </c>
      <c r="AH39" s="61" t="str">
        <f t="shared" si="24"/>
        <v/>
      </c>
      <c r="AI39" s="248">
        <f t="shared" si="25"/>
        <v>0</v>
      </c>
      <c r="AJ39" s="244">
        <f t="shared" si="7"/>
        <v>0</v>
      </c>
      <c r="AK39" s="25"/>
      <c r="AL39" s="249">
        <f t="shared" si="8"/>
        <v>0</v>
      </c>
      <c r="AM39" s="250">
        <f t="shared" si="26"/>
        <v>0</v>
      </c>
      <c r="AN39" s="16"/>
      <c r="AO39" s="251" t="e">
        <f t="shared" si="27"/>
        <v>#VALUE!</v>
      </c>
      <c r="AP39" s="252" t="e">
        <f t="shared" si="9"/>
        <v>#VALUE!</v>
      </c>
      <c r="AQ39" s="253" t="e">
        <f t="shared" ca="1" si="28"/>
        <v>#DIV/0!</v>
      </c>
      <c r="AR39" s="253" t="e">
        <f t="shared" ca="1" si="10"/>
        <v>#DIV/0!</v>
      </c>
      <c r="AS39" s="254" t="e">
        <f t="shared" ca="1" si="29"/>
        <v>#VALUE!</v>
      </c>
      <c r="AT39" s="253" t="e">
        <f t="shared" ca="1" si="11"/>
        <v>#DIV/0!</v>
      </c>
      <c r="AU39" s="253" t="e">
        <f t="shared" ca="1" si="12"/>
        <v>#DIV/0!</v>
      </c>
    </row>
    <row r="40" spans="1:47" outlineLevel="1" x14ac:dyDescent="0.3">
      <c r="A40" s="52" t="str">
        <f t="shared" si="30"/>
        <v/>
      </c>
      <c r="B40" s="52" t="str">
        <f t="shared" si="13"/>
        <v/>
      </c>
      <c r="C40" s="236" t="str">
        <f t="shared" si="41"/>
        <v/>
      </c>
      <c r="D40" s="236" t="str">
        <f t="shared" si="14"/>
        <v/>
      </c>
      <c r="E40" s="237" t="str">
        <f t="shared" si="31"/>
        <v/>
      </c>
      <c r="F40" s="237" t="str">
        <f t="shared" si="32"/>
        <v/>
      </c>
      <c r="G40" s="238" t="str">
        <f t="shared" si="33"/>
        <v/>
      </c>
      <c r="H40" s="239" t="str">
        <f t="shared" si="34"/>
        <v/>
      </c>
      <c r="I40" s="237" t="str">
        <f t="shared" si="35"/>
        <v/>
      </c>
      <c r="J40" s="240" t="str">
        <f t="shared" si="36"/>
        <v/>
      </c>
      <c r="K40" s="241" t="str">
        <f t="shared" si="37"/>
        <v/>
      </c>
      <c r="L40" s="242" t="str">
        <f t="shared" si="15"/>
        <v/>
      </c>
      <c r="M40" s="242" t="str">
        <f t="shared" si="16"/>
        <v/>
      </c>
      <c r="N40" s="242" t="str">
        <f t="shared" si="17"/>
        <v/>
      </c>
      <c r="O40" s="243" t="str">
        <f t="shared" si="0"/>
        <v/>
      </c>
      <c r="P40" s="244" t="str">
        <f t="shared" si="18"/>
        <v/>
      </c>
      <c r="Q40" s="244" t="str">
        <f t="shared" si="38"/>
        <v/>
      </c>
      <c r="R40" s="244"/>
      <c r="S40" s="245" t="str">
        <f t="shared" si="19"/>
        <v/>
      </c>
      <c r="T40" s="244" t="str">
        <f t="shared" si="20"/>
        <v/>
      </c>
      <c r="U40" s="244" t="str">
        <f t="shared" si="39"/>
        <v/>
      </c>
      <c r="V40" s="244"/>
      <c r="W40" s="244" t="str">
        <f t="shared" si="40"/>
        <v/>
      </c>
      <c r="X40" s="246" t="str">
        <f t="shared" si="1"/>
        <v/>
      </c>
      <c r="Y40" s="240" t="str">
        <f t="shared" si="21"/>
        <v/>
      </c>
      <c r="Z40" s="240">
        <f t="shared" si="22"/>
        <v>0</v>
      </c>
      <c r="AA40" s="240"/>
      <c r="AB40" s="240">
        <f t="shared" si="2"/>
        <v>0</v>
      </c>
      <c r="AC40" s="244" t="str">
        <f t="shared" si="23"/>
        <v/>
      </c>
      <c r="AD40" s="244" t="str">
        <f t="shared" si="3"/>
        <v/>
      </c>
      <c r="AE40" s="247">
        <f t="shared" si="4"/>
        <v>0</v>
      </c>
      <c r="AF40" s="247" t="str">
        <f t="shared" si="5"/>
        <v/>
      </c>
      <c r="AG40" s="244" t="str">
        <f t="shared" si="6"/>
        <v/>
      </c>
      <c r="AH40" s="61" t="str">
        <f t="shared" si="24"/>
        <v/>
      </c>
      <c r="AI40" s="248">
        <f t="shared" si="25"/>
        <v>0</v>
      </c>
      <c r="AJ40" s="244">
        <f t="shared" si="7"/>
        <v>0</v>
      </c>
      <c r="AK40" s="25"/>
      <c r="AL40" s="249">
        <f t="shared" si="8"/>
        <v>0</v>
      </c>
      <c r="AM40" s="250">
        <f t="shared" si="26"/>
        <v>0</v>
      </c>
      <c r="AN40" s="16"/>
      <c r="AO40" s="251" t="e">
        <f t="shared" si="27"/>
        <v>#VALUE!</v>
      </c>
      <c r="AP40" s="252" t="e">
        <f t="shared" si="9"/>
        <v>#VALUE!</v>
      </c>
      <c r="AQ40" s="253" t="e">
        <f t="shared" ca="1" si="28"/>
        <v>#DIV/0!</v>
      </c>
      <c r="AR40" s="253" t="e">
        <f t="shared" ca="1" si="10"/>
        <v>#DIV/0!</v>
      </c>
      <c r="AS40" s="254" t="e">
        <f t="shared" ca="1" si="29"/>
        <v>#VALUE!</v>
      </c>
      <c r="AT40" s="253" t="e">
        <f t="shared" ca="1" si="11"/>
        <v>#DIV/0!</v>
      </c>
      <c r="AU40" s="253" t="e">
        <f t="shared" ca="1" si="12"/>
        <v>#DIV/0!</v>
      </c>
    </row>
    <row r="41" spans="1:47" outlineLevel="1" x14ac:dyDescent="0.3">
      <c r="A41" s="52" t="str">
        <f t="shared" si="30"/>
        <v/>
      </c>
      <c r="B41" s="52" t="str">
        <f t="shared" si="13"/>
        <v/>
      </c>
      <c r="C41" s="236" t="str">
        <f t="shared" si="41"/>
        <v/>
      </c>
      <c r="D41" s="236" t="str">
        <f t="shared" si="14"/>
        <v/>
      </c>
      <c r="E41" s="237" t="str">
        <f t="shared" si="31"/>
        <v/>
      </c>
      <c r="F41" s="237" t="str">
        <f t="shared" si="32"/>
        <v/>
      </c>
      <c r="G41" s="238" t="str">
        <f t="shared" si="33"/>
        <v/>
      </c>
      <c r="H41" s="239" t="str">
        <f t="shared" si="34"/>
        <v/>
      </c>
      <c r="I41" s="237" t="str">
        <f t="shared" si="35"/>
        <v/>
      </c>
      <c r="J41" s="240" t="str">
        <f t="shared" si="36"/>
        <v/>
      </c>
      <c r="K41" s="241" t="str">
        <f t="shared" si="37"/>
        <v/>
      </c>
      <c r="L41" s="242" t="str">
        <f t="shared" si="15"/>
        <v/>
      </c>
      <c r="M41" s="242" t="str">
        <f t="shared" si="16"/>
        <v/>
      </c>
      <c r="N41" s="242" t="str">
        <f t="shared" si="17"/>
        <v/>
      </c>
      <c r="O41" s="243" t="str">
        <f t="shared" si="0"/>
        <v/>
      </c>
      <c r="P41" s="244" t="str">
        <f t="shared" si="18"/>
        <v/>
      </c>
      <c r="Q41" s="244" t="str">
        <f t="shared" si="38"/>
        <v/>
      </c>
      <c r="R41" s="244"/>
      <c r="S41" s="245" t="str">
        <f t="shared" si="19"/>
        <v/>
      </c>
      <c r="T41" s="244" t="str">
        <f t="shared" si="20"/>
        <v/>
      </c>
      <c r="U41" s="244" t="str">
        <f t="shared" si="39"/>
        <v/>
      </c>
      <c r="V41" s="244"/>
      <c r="W41" s="244" t="str">
        <f t="shared" si="40"/>
        <v/>
      </c>
      <c r="X41" s="246" t="str">
        <f t="shared" si="1"/>
        <v/>
      </c>
      <c r="Y41" s="240" t="str">
        <f t="shared" si="21"/>
        <v/>
      </c>
      <c r="Z41" s="240">
        <f t="shared" si="22"/>
        <v>0</v>
      </c>
      <c r="AA41" s="240"/>
      <c r="AB41" s="240">
        <f t="shared" si="2"/>
        <v>0</v>
      </c>
      <c r="AC41" s="244" t="str">
        <f t="shared" si="23"/>
        <v/>
      </c>
      <c r="AD41" s="244" t="str">
        <f t="shared" si="3"/>
        <v/>
      </c>
      <c r="AE41" s="247">
        <f t="shared" si="4"/>
        <v>0</v>
      </c>
      <c r="AF41" s="247" t="str">
        <f t="shared" si="5"/>
        <v/>
      </c>
      <c r="AG41" s="244" t="str">
        <f t="shared" si="6"/>
        <v/>
      </c>
      <c r="AH41" s="61" t="str">
        <f t="shared" si="24"/>
        <v/>
      </c>
      <c r="AI41" s="248">
        <f t="shared" si="25"/>
        <v>0</v>
      </c>
      <c r="AJ41" s="244">
        <f t="shared" si="7"/>
        <v>0</v>
      </c>
      <c r="AK41" s="25"/>
      <c r="AL41" s="249">
        <f t="shared" si="8"/>
        <v>0</v>
      </c>
      <c r="AM41" s="250">
        <f t="shared" si="26"/>
        <v>0</v>
      </c>
      <c r="AN41" s="16"/>
      <c r="AO41" s="251" t="e">
        <f t="shared" si="27"/>
        <v>#VALUE!</v>
      </c>
      <c r="AP41" s="252" t="e">
        <f t="shared" si="9"/>
        <v>#VALUE!</v>
      </c>
      <c r="AQ41" s="253" t="e">
        <f t="shared" ca="1" si="28"/>
        <v>#DIV/0!</v>
      </c>
      <c r="AR41" s="253" t="e">
        <f t="shared" ca="1" si="10"/>
        <v>#DIV/0!</v>
      </c>
      <c r="AS41" s="254" t="e">
        <f t="shared" ca="1" si="29"/>
        <v>#VALUE!</v>
      </c>
      <c r="AT41" s="253" t="e">
        <f t="shared" ca="1" si="11"/>
        <v>#DIV/0!</v>
      </c>
      <c r="AU41" s="253" t="e">
        <f t="shared" ca="1" si="12"/>
        <v>#DIV/0!</v>
      </c>
    </row>
    <row r="42" spans="1:47" outlineLevel="1" x14ac:dyDescent="0.3">
      <c r="A42" s="52" t="str">
        <f t="shared" si="30"/>
        <v/>
      </c>
      <c r="B42" s="52" t="str">
        <f t="shared" si="13"/>
        <v/>
      </c>
      <c r="C42" s="236" t="str">
        <f t="shared" si="41"/>
        <v/>
      </c>
      <c r="D42" s="236" t="str">
        <f t="shared" si="14"/>
        <v/>
      </c>
      <c r="E42" s="237" t="str">
        <f t="shared" si="31"/>
        <v/>
      </c>
      <c r="F42" s="237" t="str">
        <f t="shared" si="32"/>
        <v/>
      </c>
      <c r="G42" s="238" t="str">
        <f t="shared" si="33"/>
        <v/>
      </c>
      <c r="H42" s="239" t="str">
        <f t="shared" si="34"/>
        <v/>
      </c>
      <c r="I42" s="237" t="str">
        <f t="shared" si="35"/>
        <v/>
      </c>
      <c r="J42" s="240" t="str">
        <f t="shared" si="36"/>
        <v/>
      </c>
      <c r="K42" s="241" t="str">
        <f t="shared" si="37"/>
        <v/>
      </c>
      <c r="L42" s="242" t="str">
        <f t="shared" si="15"/>
        <v/>
      </c>
      <c r="M42" s="242" t="str">
        <f t="shared" si="16"/>
        <v/>
      </c>
      <c r="N42" s="242" t="str">
        <f t="shared" si="17"/>
        <v/>
      </c>
      <c r="O42" s="243" t="str">
        <f t="shared" si="0"/>
        <v/>
      </c>
      <c r="P42" s="244" t="str">
        <f t="shared" si="18"/>
        <v/>
      </c>
      <c r="Q42" s="244" t="str">
        <f t="shared" si="38"/>
        <v/>
      </c>
      <c r="R42" s="244"/>
      <c r="S42" s="245" t="str">
        <f t="shared" si="19"/>
        <v/>
      </c>
      <c r="T42" s="244" t="str">
        <f t="shared" si="20"/>
        <v/>
      </c>
      <c r="U42" s="244" t="str">
        <f t="shared" si="39"/>
        <v/>
      </c>
      <c r="V42" s="244"/>
      <c r="W42" s="244" t="str">
        <f t="shared" si="40"/>
        <v/>
      </c>
      <c r="X42" s="246" t="str">
        <f t="shared" si="1"/>
        <v/>
      </c>
      <c r="Y42" s="240" t="str">
        <f t="shared" si="21"/>
        <v/>
      </c>
      <c r="Z42" s="240">
        <f t="shared" si="22"/>
        <v>0</v>
      </c>
      <c r="AA42" s="240"/>
      <c r="AB42" s="240">
        <f t="shared" si="2"/>
        <v>0</v>
      </c>
      <c r="AC42" s="244" t="str">
        <f t="shared" si="23"/>
        <v/>
      </c>
      <c r="AD42" s="244" t="str">
        <f t="shared" si="3"/>
        <v/>
      </c>
      <c r="AE42" s="247">
        <f t="shared" si="4"/>
        <v>0</v>
      </c>
      <c r="AF42" s="247" t="str">
        <f t="shared" si="5"/>
        <v/>
      </c>
      <c r="AG42" s="244" t="str">
        <f t="shared" si="6"/>
        <v/>
      </c>
      <c r="AH42" s="61" t="str">
        <f t="shared" si="24"/>
        <v/>
      </c>
      <c r="AI42" s="248">
        <f t="shared" si="25"/>
        <v>0</v>
      </c>
      <c r="AJ42" s="244">
        <f t="shared" si="7"/>
        <v>0</v>
      </c>
      <c r="AK42" s="25"/>
      <c r="AL42" s="249">
        <f t="shared" si="8"/>
        <v>0</v>
      </c>
      <c r="AM42" s="250">
        <f t="shared" si="26"/>
        <v>0</v>
      </c>
      <c r="AN42" s="16"/>
      <c r="AO42" s="251" t="e">
        <f t="shared" si="27"/>
        <v>#VALUE!</v>
      </c>
      <c r="AP42" s="252" t="e">
        <f t="shared" si="9"/>
        <v>#VALUE!</v>
      </c>
      <c r="AQ42" s="253" t="e">
        <f t="shared" ca="1" si="28"/>
        <v>#DIV/0!</v>
      </c>
      <c r="AR42" s="253" t="e">
        <f t="shared" ca="1" si="10"/>
        <v>#DIV/0!</v>
      </c>
      <c r="AS42" s="254" t="e">
        <f t="shared" ca="1" si="29"/>
        <v>#VALUE!</v>
      </c>
      <c r="AT42" s="253" t="e">
        <f t="shared" ca="1" si="11"/>
        <v>#DIV/0!</v>
      </c>
      <c r="AU42" s="253" t="e">
        <f t="shared" ca="1" si="12"/>
        <v>#DIV/0!</v>
      </c>
    </row>
    <row r="43" spans="1:47" outlineLevel="1" x14ac:dyDescent="0.3">
      <c r="A43" s="52" t="str">
        <f t="shared" si="30"/>
        <v/>
      </c>
      <c r="B43" s="52" t="str">
        <f t="shared" si="13"/>
        <v/>
      </c>
      <c r="C43" s="236" t="str">
        <f t="shared" si="41"/>
        <v/>
      </c>
      <c r="D43" s="236" t="str">
        <f t="shared" si="14"/>
        <v/>
      </c>
      <c r="E43" s="237" t="str">
        <f t="shared" si="31"/>
        <v/>
      </c>
      <c r="F43" s="237" t="str">
        <f t="shared" si="32"/>
        <v/>
      </c>
      <c r="G43" s="238" t="str">
        <f t="shared" si="33"/>
        <v/>
      </c>
      <c r="H43" s="239" t="str">
        <f t="shared" si="34"/>
        <v/>
      </c>
      <c r="I43" s="237" t="str">
        <f t="shared" si="35"/>
        <v/>
      </c>
      <c r="J43" s="240" t="str">
        <f t="shared" si="36"/>
        <v/>
      </c>
      <c r="K43" s="241" t="str">
        <f t="shared" si="37"/>
        <v/>
      </c>
      <c r="L43" s="242" t="str">
        <f t="shared" si="15"/>
        <v/>
      </c>
      <c r="M43" s="242" t="str">
        <f t="shared" si="16"/>
        <v/>
      </c>
      <c r="N43" s="242" t="str">
        <f t="shared" si="17"/>
        <v/>
      </c>
      <c r="O43" s="243" t="str">
        <f t="shared" si="0"/>
        <v/>
      </c>
      <c r="P43" s="244" t="str">
        <f t="shared" si="18"/>
        <v/>
      </c>
      <c r="Q43" s="244" t="str">
        <f t="shared" si="38"/>
        <v/>
      </c>
      <c r="R43" s="244"/>
      <c r="S43" s="245" t="str">
        <f t="shared" si="19"/>
        <v/>
      </c>
      <c r="T43" s="244" t="str">
        <f t="shared" si="20"/>
        <v/>
      </c>
      <c r="U43" s="244" t="str">
        <f t="shared" si="39"/>
        <v/>
      </c>
      <c r="V43" s="244"/>
      <c r="W43" s="244" t="str">
        <f t="shared" si="40"/>
        <v/>
      </c>
      <c r="X43" s="246" t="str">
        <f t="shared" si="1"/>
        <v/>
      </c>
      <c r="Y43" s="240" t="str">
        <f t="shared" si="21"/>
        <v/>
      </c>
      <c r="Z43" s="240">
        <f t="shared" si="22"/>
        <v>0</v>
      </c>
      <c r="AA43" s="240"/>
      <c r="AB43" s="240">
        <f t="shared" si="2"/>
        <v>0</v>
      </c>
      <c r="AC43" s="244" t="str">
        <f t="shared" si="23"/>
        <v/>
      </c>
      <c r="AD43" s="244" t="str">
        <f t="shared" si="3"/>
        <v/>
      </c>
      <c r="AE43" s="247">
        <f t="shared" si="4"/>
        <v>0</v>
      </c>
      <c r="AF43" s="247" t="str">
        <f t="shared" si="5"/>
        <v/>
      </c>
      <c r="AG43" s="244" t="str">
        <f t="shared" si="6"/>
        <v/>
      </c>
      <c r="AH43" s="61" t="str">
        <f t="shared" si="24"/>
        <v/>
      </c>
      <c r="AI43" s="248">
        <f t="shared" si="25"/>
        <v>0</v>
      </c>
      <c r="AJ43" s="244">
        <f t="shared" si="7"/>
        <v>0</v>
      </c>
      <c r="AK43" s="25"/>
      <c r="AL43" s="249">
        <f t="shared" si="8"/>
        <v>0</v>
      </c>
      <c r="AM43" s="250">
        <f t="shared" si="26"/>
        <v>0</v>
      </c>
      <c r="AN43" s="16"/>
      <c r="AO43" s="251" t="e">
        <f t="shared" si="27"/>
        <v>#VALUE!</v>
      </c>
      <c r="AP43" s="252" t="e">
        <f t="shared" si="9"/>
        <v>#VALUE!</v>
      </c>
      <c r="AQ43" s="253" t="e">
        <f t="shared" ca="1" si="28"/>
        <v>#DIV/0!</v>
      </c>
      <c r="AR43" s="253" t="e">
        <f t="shared" ca="1" si="10"/>
        <v>#DIV/0!</v>
      </c>
      <c r="AS43" s="254" t="e">
        <f t="shared" ca="1" si="29"/>
        <v>#VALUE!</v>
      </c>
      <c r="AT43" s="253" t="e">
        <f t="shared" ca="1" si="11"/>
        <v>#DIV/0!</v>
      </c>
      <c r="AU43" s="253" t="e">
        <f t="shared" ca="1" si="12"/>
        <v>#DIV/0!</v>
      </c>
    </row>
    <row r="44" spans="1:47" outlineLevel="1" x14ac:dyDescent="0.3">
      <c r="A44" s="52" t="str">
        <f t="shared" si="30"/>
        <v/>
      </c>
      <c r="B44" s="52" t="str">
        <f t="shared" si="13"/>
        <v/>
      </c>
      <c r="C44" s="236" t="str">
        <f t="shared" si="41"/>
        <v/>
      </c>
      <c r="D44" s="236" t="str">
        <f t="shared" si="14"/>
        <v/>
      </c>
      <c r="E44" s="237" t="str">
        <f t="shared" si="31"/>
        <v/>
      </c>
      <c r="F44" s="237" t="str">
        <f t="shared" si="32"/>
        <v/>
      </c>
      <c r="G44" s="238" t="str">
        <f t="shared" si="33"/>
        <v/>
      </c>
      <c r="H44" s="239" t="str">
        <f t="shared" si="34"/>
        <v/>
      </c>
      <c r="I44" s="237" t="str">
        <f t="shared" si="35"/>
        <v/>
      </c>
      <c r="J44" s="240" t="str">
        <f t="shared" si="36"/>
        <v/>
      </c>
      <c r="K44" s="241" t="str">
        <f t="shared" si="37"/>
        <v/>
      </c>
      <c r="L44" s="242" t="str">
        <f t="shared" si="15"/>
        <v/>
      </c>
      <c r="M44" s="242" t="str">
        <f t="shared" si="16"/>
        <v/>
      </c>
      <c r="N44" s="242" t="str">
        <f t="shared" si="17"/>
        <v/>
      </c>
      <c r="O44" s="243" t="str">
        <f t="shared" si="0"/>
        <v/>
      </c>
      <c r="P44" s="244" t="str">
        <f t="shared" si="18"/>
        <v/>
      </c>
      <c r="Q44" s="244" t="str">
        <f t="shared" si="38"/>
        <v/>
      </c>
      <c r="R44" s="244"/>
      <c r="S44" s="245" t="str">
        <f t="shared" si="19"/>
        <v/>
      </c>
      <c r="T44" s="244" t="str">
        <f t="shared" si="20"/>
        <v/>
      </c>
      <c r="U44" s="244" t="str">
        <f t="shared" si="39"/>
        <v/>
      </c>
      <c r="V44" s="244"/>
      <c r="W44" s="244" t="str">
        <f t="shared" si="40"/>
        <v/>
      </c>
      <c r="X44" s="246" t="str">
        <f t="shared" si="1"/>
        <v/>
      </c>
      <c r="Y44" s="240" t="str">
        <f t="shared" si="21"/>
        <v/>
      </c>
      <c r="Z44" s="240">
        <f t="shared" si="22"/>
        <v>0</v>
      </c>
      <c r="AA44" s="240"/>
      <c r="AB44" s="240">
        <f t="shared" si="2"/>
        <v>0</v>
      </c>
      <c r="AC44" s="244" t="str">
        <f t="shared" si="23"/>
        <v/>
      </c>
      <c r="AD44" s="244" t="str">
        <f t="shared" si="3"/>
        <v/>
      </c>
      <c r="AE44" s="247">
        <f t="shared" si="4"/>
        <v>0</v>
      </c>
      <c r="AF44" s="247" t="str">
        <f t="shared" si="5"/>
        <v/>
      </c>
      <c r="AG44" s="244" t="str">
        <f t="shared" si="6"/>
        <v/>
      </c>
      <c r="AH44" s="61" t="str">
        <f t="shared" si="24"/>
        <v/>
      </c>
      <c r="AI44" s="248">
        <f t="shared" si="25"/>
        <v>0</v>
      </c>
      <c r="AJ44" s="244">
        <f t="shared" si="7"/>
        <v>0</v>
      </c>
      <c r="AK44" s="25"/>
      <c r="AL44" s="249">
        <f t="shared" si="8"/>
        <v>0</v>
      </c>
      <c r="AM44" s="250">
        <f t="shared" si="26"/>
        <v>0</v>
      </c>
      <c r="AN44" s="16"/>
      <c r="AO44" s="251" t="e">
        <f t="shared" si="27"/>
        <v>#VALUE!</v>
      </c>
      <c r="AP44" s="252" t="e">
        <f t="shared" si="9"/>
        <v>#VALUE!</v>
      </c>
      <c r="AQ44" s="253" t="e">
        <f t="shared" ca="1" si="28"/>
        <v>#DIV/0!</v>
      </c>
      <c r="AR44" s="253" t="e">
        <f t="shared" ca="1" si="10"/>
        <v>#DIV/0!</v>
      </c>
      <c r="AS44" s="254" t="e">
        <f t="shared" ca="1" si="29"/>
        <v>#VALUE!</v>
      </c>
      <c r="AT44" s="253" t="e">
        <f t="shared" ca="1" si="11"/>
        <v>#DIV/0!</v>
      </c>
      <c r="AU44" s="253" t="e">
        <f t="shared" ca="1" si="12"/>
        <v>#DIV/0!</v>
      </c>
    </row>
    <row r="45" spans="1:47" outlineLevel="1" x14ac:dyDescent="0.3">
      <c r="A45" s="52" t="str">
        <f t="shared" si="30"/>
        <v/>
      </c>
      <c r="B45" s="52" t="str">
        <f t="shared" si="13"/>
        <v/>
      </c>
      <c r="C45" s="236" t="str">
        <f t="shared" si="41"/>
        <v/>
      </c>
      <c r="D45" s="236" t="str">
        <f t="shared" si="14"/>
        <v/>
      </c>
      <c r="E45" s="237" t="str">
        <f t="shared" si="31"/>
        <v/>
      </c>
      <c r="F45" s="237" t="str">
        <f t="shared" si="32"/>
        <v/>
      </c>
      <c r="G45" s="238" t="str">
        <f t="shared" si="33"/>
        <v/>
      </c>
      <c r="H45" s="239" t="str">
        <f t="shared" si="34"/>
        <v/>
      </c>
      <c r="I45" s="237" t="str">
        <f t="shared" si="35"/>
        <v/>
      </c>
      <c r="J45" s="240" t="str">
        <f t="shared" si="36"/>
        <v/>
      </c>
      <c r="K45" s="241" t="str">
        <f t="shared" si="37"/>
        <v/>
      </c>
      <c r="L45" s="242" t="str">
        <f t="shared" si="15"/>
        <v/>
      </c>
      <c r="M45" s="242" t="str">
        <f t="shared" si="16"/>
        <v/>
      </c>
      <c r="N45" s="242" t="str">
        <f t="shared" si="17"/>
        <v/>
      </c>
      <c r="O45" s="243" t="str">
        <f t="shared" si="0"/>
        <v/>
      </c>
      <c r="P45" s="244" t="str">
        <f t="shared" si="18"/>
        <v/>
      </c>
      <c r="Q45" s="244" t="str">
        <f t="shared" si="38"/>
        <v/>
      </c>
      <c r="R45" s="244"/>
      <c r="S45" s="245" t="str">
        <f t="shared" si="19"/>
        <v/>
      </c>
      <c r="T45" s="244" t="str">
        <f t="shared" si="20"/>
        <v/>
      </c>
      <c r="U45" s="244" t="str">
        <f t="shared" si="39"/>
        <v/>
      </c>
      <c r="V45" s="244"/>
      <c r="W45" s="244" t="str">
        <f t="shared" si="40"/>
        <v/>
      </c>
      <c r="X45" s="246" t="str">
        <f t="shared" si="1"/>
        <v/>
      </c>
      <c r="Y45" s="240" t="str">
        <f t="shared" si="21"/>
        <v/>
      </c>
      <c r="Z45" s="240">
        <f t="shared" si="22"/>
        <v>0</v>
      </c>
      <c r="AA45" s="240"/>
      <c r="AB45" s="240">
        <f t="shared" si="2"/>
        <v>0</v>
      </c>
      <c r="AC45" s="244" t="str">
        <f t="shared" si="23"/>
        <v/>
      </c>
      <c r="AD45" s="244" t="str">
        <f t="shared" si="3"/>
        <v/>
      </c>
      <c r="AE45" s="247">
        <f t="shared" si="4"/>
        <v>0</v>
      </c>
      <c r="AF45" s="247" t="str">
        <f t="shared" si="5"/>
        <v/>
      </c>
      <c r="AG45" s="244" t="str">
        <f t="shared" si="6"/>
        <v/>
      </c>
      <c r="AH45" s="61" t="str">
        <f t="shared" si="24"/>
        <v/>
      </c>
      <c r="AI45" s="248">
        <f t="shared" si="25"/>
        <v>0</v>
      </c>
      <c r="AJ45" s="244">
        <f t="shared" si="7"/>
        <v>0</v>
      </c>
      <c r="AK45" s="25"/>
      <c r="AL45" s="249">
        <f t="shared" si="8"/>
        <v>0</v>
      </c>
      <c r="AM45" s="250">
        <f t="shared" si="26"/>
        <v>0</v>
      </c>
      <c r="AN45" s="16"/>
      <c r="AO45" s="251" t="e">
        <f t="shared" si="27"/>
        <v>#VALUE!</v>
      </c>
      <c r="AP45" s="252" t="e">
        <f t="shared" si="9"/>
        <v>#VALUE!</v>
      </c>
      <c r="AQ45" s="253" t="e">
        <f t="shared" ca="1" si="28"/>
        <v>#DIV/0!</v>
      </c>
      <c r="AR45" s="253" t="e">
        <f t="shared" ca="1" si="10"/>
        <v>#DIV/0!</v>
      </c>
      <c r="AS45" s="254" t="e">
        <f t="shared" ca="1" si="29"/>
        <v>#VALUE!</v>
      </c>
      <c r="AT45" s="253" t="e">
        <f t="shared" ca="1" si="11"/>
        <v>#DIV/0!</v>
      </c>
      <c r="AU45" s="253" t="e">
        <f t="shared" ca="1" si="12"/>
        <v>#DIV/0!</v>
      </c>
    </row>
    <row r="46" spans="1:47" outlineLevel="1" x14ac:dyDescent="0.3">
      <c r="A46" s="52" t="str">
        <f t="shared" si="30"/>
        <v/>
      </c>
      <c r="B46" s="52" t="str">
        <f t="shared" si="13"/>
        <v/>
      </c>
      <c r="C46" s="236" t="str">
        <f t="shared" si="41"/>
        <v/>
      </c>
      <c r="D46" s="236" t="str">
        <f t="shared" si="14"/>
        <v/>
      </c>
      <c r="E46" s="237" t="str">
        <f t="shared" si="31"/>
        <v/>
      </c>
      <c r="F46" s="237" t="str">
        <f t="shared" si="32"/>
        <v/>
      </c>
      <c r="G46" s="238" t="str">
        <f t="shared" si="33"/>
        <v/>
      </c>
      <c r="H46" s="239" t="str">
        <f t="shared" si="34"/>
        <v/>
      </c>
      <c r="I46" s="237" t="str">
        <f t="shared" si="35"/>
        <v/>
      </c>
      <c r="J46" s="240" t="str">
        <f t="shared" si="36"/>
        <v/>
      </c>
      <c r="K46" s="241" t="str">
        <f t="shared" si="37"/>
        <v/>
      </c>
      <c r="L46" s="242" t="str">
        <f t="shared" si="15"/>
        <v/>
      </c>
      <c r="M46" s="242" t="str">
        <f t="shared" si="16"/>
        <v/>
      </c>
      <c r="N46" s="242" t="str">
        <f t="shared" si="17"/>
        <v/>
      </c>
      <c r="O46" s="243" t="str">
        <f t="shared" si="0"/>
        <v/>
      </c>
      <c r="P46" s="244" t="str">
        <f t="shared" si="18"/>
        <v/>
      </c>
      <c r="Q46" s="244" t="str">
        <f t="shared" si="38"/>
        <v/>
      </c>
      <c r="R46" s="244"/>
      <c r="S46" s="245" t="str">
        <f t="shared" si="19"/>
        <v/>
      </c>
      <c r="T46" s="244" t="str">
        <f t="shared" si="20"/>
        <v/>
      </c>
      <c r="U46" s="244" t="str">
        <f t="shared" si="39"/>
        <v/>
      </c>
      <c r="V46" s="244"/>
      <c r="W46" s="244" t="str">
        <f t="shared" si="40"/>
        <v/>
      </c>
      <c r="X46" s="246" t="str">
        <f t="shared" si="1"/>
        <v/>
      </c>
      <c r="Y46" s="240" t="str">
        <f t="shared" si="21"/>
        <v/>
      </c>
      <c r="Z46" s="240">
        <f t="shared" si="22"/>
        <v>0</v>
      </c>
      <c r="AA46" s="240"/>
      <c r="AB46" s="240">
        <f t="shared" si="2"/>
        <v>0</v>
      </c>
      <c r="AC46" s="244" t="str">
        <f t="shared" si="23"/>
        <v/>
      </c>
      <c r="AD46" s="244" t="str">
        <f t="shared" si="3"/>
        <v/>
      </c>
      <c r="AE46" s="247">
        <f t="shared" si="4"/>
        <v>0</v>
      </c>
      <c r="AF46" s="247" t="str">
        <f t="shared" si="5"/>
        <v/>
      </c>
      <c r="AG46" s="244" t="str">
        <f t="shared" si="6"/>
        <v/>
      </c>
      <c r="AH46" s="61" t="str">
        <f t="shared" si="24"/>
        <v/>
      </c>
      <c r="AI46" s="248">
        <f t="shared" si="25"/>
        <v>0</v>
      </c>
      <c r="AJ46" s="244">
        <f t="shared" si="7"/>
        <v>0</v>
      </c>
      <c r="AK46" s="25"/>
      <c r="AL46" s="249">
        <f t="shared" si="8"/>
        <v>0</v>
      </c>
      <c r="AM46" s="250">
        <f t="shared" si="26"/>
        <v>0</v>
      </c>
      <c r="AN46" s="16"/>
      <c r="AO46" s="251" t="e">
        <f t="shared" si="27"/>
        <v>#VALUE!</v>
      </c>
      <c r="AP46" s="252" t="e">
        <f t="shared" si="9"/>
        <v>#VALUE!</v>
      </c>
      <c r="AQ46" s="253" t="e">
        <f t="shared" ca="1" si="28"/>
        <v>#DIV/0!</v>
      </c>
      <c r="AR46" s="253" t="e">
        <f t="shared" ca="1" si="10"/>
        <v>#DIV/0!</v>
      </c>
      <c r="AS46" s="254" t="e">
        <f t="shared" ca="1" si="29"/>
        <v>#VALUE!</v>
      </c>
      <c r="AT46" s="253" t="e">
        <f t="shared" ca="1" si="11"/>
        <v>#DIV/0!</v>
      </c>
      <c r="AU46" s="253" t="e">
        <f t="shared" ca="1" si="12"/>
        <v>#DIV/0!</v>
      </c>
    </row>
    <row r="47" spans="1:47" outlineLevel="1" x14ac:dyDescent="0.3">
      <c r="A47" s="52" t="str">
        <f t="shared" si="30"/>
        <v/>
      </c>
      <c r="B47" s="52" t="str">
        <f t="shared" si="13"/>
        <v/>
      </c>
      <c r="C47" s="236" t="str">
        <f t="shared" si="41"/>
        <v/>
      </c>
      <c r="D47" s="236" t="str">
        <f t="shared" si="14"/>
        <v/>
      </c>
      <c r="E47" s="237" t="str">
        <f t="shared" si="31"/>
        <v/>
      </c>
      <c r="F47" s="237" t="str">
        <f t="shared" si="32"/>
        <v/>
      </c>
      <c r="G47" s="238" t="str">
        <f t="shared" si="33"/>
        <v/>
      </c>
      <c r="H47" s="239" t="str">
        <f t="shared" si="34"/>
        <v/>
      </c>
      <c r="I47" s="237" t="str">
        <f t="shared" si="35"/>
        <v/>
      </c>
      <c r="J47" s="240" t="str">
        <f t="shared" si="36"/>
        <v/>
      </c>
      <c r="K47" s="241" t="str">
        <f t="shared" si="37"/>
        <v/>
      </c>
      <c r="L47" s="242" t="str">
        <f t="shared" si="15"/>
        <v/>
      </c>
      <c r="M47" s="242" t="str">
        <f t="shared" si="16"/>
        <v/>
      </c>
      <c r="N47" s="242" t="str">
        <f t="shared" si="17"/>
        <v/>
      </c>
      <c r="O47" s="243" t="str">
        <f t="shared" si="0"/>
        <v/>
      </c>
      <c r="P47" s="244" t="str">
        <f t="shared" si="18"/>
        <v/>
      </c>
      <c r="Q47" s="244" t="str">
        <f t="shared" si="38"/>
        <v/>
      </c>
      <c r="R47" s="244"/>
      <c r="S47" s="245" t="str">
        <f t="shared" si="19"/>
        <v/>
      </c>
      <c r="T47" s="244" t="str">
        <f t="shared" si="20"/>
        <v/>
      </c>
      <c r="U47" s="244" t="str">
        <f t="shared" si="39"/>
        <v/>
      </c>
      <c r="V47" s="244"/>
      <c r="W47" s="244" t="str">
        <f t="shared" si="40"/>
        <v/>
      </c>
      <c r="X47" s="246" t="str">
        <f t="shared" si="1"/>
        <v/>
      </c>
      <c r="Y47" s="240" t="str">
        <f t="shared" si="21"/>
        <v/>
      </c>
      <c r="Z47" s="240">
        <f t="shared" si="22"/>
        <v>0</v>
      </c>
      <c r="AA47" s="240"/>
      <c r="AB47" s="240">
        <f t="shared" si="2"/>
        <v>0</v>
      </c>
      <c r="AC47" s="244" t="str">
        <f t="shared" si="23"/>
        <v/>
      </c>
      <c r="AD47" s="244" t="str">
        <f t="shared" si="3"/>
        <v/>
      </c>
      <c r="AE47" s="247">
        <f t="shared" si="4"/>
        <v>0</v>
      </c>
      <c r="AF47" s="247" t="str">
        <f t="shared" si="5"/>
        <v/>
      </c>
      <c r="AG47" s="244" t="str">
        <f t="shared" si="6"/>
        <v/>
      </c>
      <c r="AH47" s="61" t="str">
        <f t="shared" si="24"/>
        <v/>
      </c>
      <c r="AI47" s="248">
        <f t="shared" si="25"/>
        <v>0</v>
      </c>
      <c r="AJ47" s="244">
        <f t="shared" si="7"/>
        <v>0</v>
      </c>
      <c r="AK47" s="25"/>
      <c r="AL47" s="249">
        <f t="shared" si="8"/>
        <v>0</v>
      </c>
      <c r="AM47" s="250">
        <f t="shared" si="26"/>
        <v>0</v>
      </c>
      <c r="AN47" s="16"/>
      <c r="AO47" s="251" t="e">
        <f t="shared" si="27"/>
        <v>#VALUE!</v>
      </c>
      <c r="AP47" s="252" t="e">
        <f t="shared" si="9"/>
        <v>#VALUE!</v>
      </c>
      <c r="AQ47" s="253" t="e">
        <f t="shared" ca="1" si="28"/>
        <v>#DIV/0!</v>
      </c>
      <c r="AR47" s="253" t="e">
        <f t="shared" ca="1" si="10"/>
        <v>#DIV/0!</v>
      </c>
      <c r="AS47" s="254" t="e">
        <f t="shared" ca="1" si="29"/>
        <v>#VALUE!</v>
      </c>
      <c r="AT47" s="253" t="e">
        <f t="shared" ca="1" si="11"/>
        <v>#DIV/0!</v>
      </c>
      <c r="AU47" s="253" t="e">
        <f t="shared" ca="1" si="12"/>
        <v>#DIV/0!</v>
      </c>
    </row>
    <row r="48" spans="1:47" outlineLevel="1" x14ac:dyDescent="0.3">
      <c r="A48" s="52" t="str">
        <f t="shared" si="30"/>
        <v/>
      </c>
      <c r="B48" s="52" t="str">
        <f t="shared" si="13"/>
        <v/>
      </c>
      <c r="C48" s="236" t="str">
        <f t="shared" si="41"/>
        <v/>
      </c>
      <c r="D48" s="236" t="str">
        <f t="shared" si="14"/>
        <v/>
      </c>
      <c r="E48" s="237" t="str">
        <f t="shared" si="31"/>
        <v/>
      </c>
      <c r="F48" s="237" t="str">
        <f t="shared" si="32"/>
        <v/>
      </c>
      <c r="G48" s="238" t="str">
        <f t="shared" si="33"/>
        <v/>
      </c>
      <c r="H48" s="239" t="str">
        <f t="shared" si="34"/>
        <v/>
      </c>
      <c r="I48" s="237" t="str">
        <f t="shared" si="35"/>
        <v/>
      </c>
      <c r="J48" s="240" t="str">
        <f t="shared" si="36"/>
        <v/>
      </c>
      <c r="K48" s="241" t="str">
        <f t="shared" si="37"/>
        <v/>
      </c>
      <c r="L48" s="242" t="str">
        <f t="shared" si="15"/>
        <v/>
      </c>
      <c r="M48" s="242" t="str">
        <f t="shared" si="16"/>
        <v/>
      </c>
      <c r="N48" s="242" t="str">
        <f t="shared" si="17"/>
        <v/>
      </c>
      <c r="O48" s="243" t="str">
        <f t="shared" si="0"/>
        <v/>
      </c>
      <c r="P48" s="244" t="str">
        <f t="shared" si="18"/>
        <v/>
      </c>
      <c r="Q48" s="244" t="str">
        <f t="shared" si="38"/>
        <v/>
      </c>
      <c r="R48" s="244"/>
      <c r="S48" s="245" t="str">
        <f t="shared" si="19"/>
        <v/>
      </c>
      <c r="T48" s="244" t="str">
        <f t="shared" si="20"/>
        <v/>
      </c>
      <c r="U48" s="244" t="str">
        <f t="shared" si="39"/>
        <v/>
      </c>
      <c r="V48" s="244"/>
      <c r="W48" s="244" t="str">
        <f t="shared" si="40"/>
        <v/>
      </c>
      <c r="X48" s="246" t="str">
        <f t="shared" si="1"/>
        <v/>
      </c>
      <c r="Y48" s="240" t="str">
        <f t="shared" si="21"/>
        <v/>
      </c>
      <c r="Z48" s="240">
        <f t="shared" si="22"/>
        <v>0</v>
      </c>
      <c r="AA48" s="240"/>
      <c r="AB48" s="240">
        <f t="shared" si="2"/>
        <v>0</v>
      </c>
      <c r="AC48" s="244" t="str">
        <f t="shared" si="23"/>
        <v/>
      </c>
      <c r="AD48" s="244" t="str">
        <f t="shared" si="3"/>
        <v/>
      </c>
      <c r="AE48" s="247">
        <f t="shared" si="4"/>
        <v>0</v>
      </c>
      <c r="AF48" s="247" t="str">
        <f t="shared" si="5"/>
        <v/>
      </c>
      <c r="AG48" s="244" t="str">
        <f t="shared" si="6"/>
        <v/>
      </c>
      <c r="AH48" s="61" t="str">
        <f t="shared" si="24"/>
        <v/>
      </c>
      <c r="AI48" s="248">
        <f t="shared" si="25"/>
        <v>0</v>
      </c>
      <c r="AJ48" s="244">
        <f t="shared" si="7"/>
        <v>0</v>
      </c>
      <c r="AK48" s="25"/>
      <c r="AL48" s="249">
        <f t="shared" si="8"/>
        <v>0</v>
      </c>
      <c r="AM48" s="250">
        <f t="shared" si="26"/>
        <v>0</v>
      </c>
      <c r="AN48" s="16"/>
      <c r="AO48" s="251" t="e">
        <f t="shared" si="27"/>
        <v>#VALUE!</v>
      </c>
      <c r="AP48" s="252" t="e">
        <f t="shared" si="9"/>
        <v>#VALUE!</v>
      </c>
      <c r="AQ48" s="253" t="e">
        <f t="shared" ca="1" si="28"/>
        <v>#DIV/0!</v>
      </c>
      <c r="AR48" s="253" t="e">
        <f t="shared" ca="1" si="10"/>
        <v>#DIV/0!</v>
      </c>
      <c r="AS48" s="254" t="e">
        <f t="shared" ca="1" si="29"/>
        <v>#VALUE!</v>
      </c>
      <c r="AT48" s="253" t="e">
        <f t="shared" ca="1" si="11"/>
        <v>#DIV/0!</v>
      </c>
      <c r="AU48" s="253" t="e">
        <f t="shared" ca="1" si="12"/>
        <v>#DIV/0!</v>
      </c>
    </row>
    <row r="49" spans="1:47" outlineLevel="1" x14ac:dyDescent="0.3">
      <c r="A49" s="52" t="str">
        <f t="shared" si="30"/>
        <v/>
      </c>
      <c r="B49" s="52" t="str">
        <f t="shared" si="13"/>
        <v/>
      </c>
      <c r="C49" s="236" t="str">
        <f t="shared" si="41"/>
        <v/>
      </c>
      <c r="D49" s="236" t="str">
        <f t="shared" si="14"/>
        <v/>
      </c>
      <c r="E49" s="237" t="str">
        <f t="shared" si="31"/>
        <v/>
      </c>
      <c r="F49" s="237" t="str">
        <f t="shared" si="32"/>
        <v/>
      </c>
      <c r="G49" s="238" t="str">
        <f t="shared" si="33"/>
        <v/>
      </c>
      <c r="H49" s="239" t="str">
        <f t="shared" si="34"/>
        <v/>
      </c>
      <c r="I49" s="237" t="str">
        <f t="shared" si="35"/>
        <v/>
      </c>
      <c r="J49" s="240" t="str">
        <f t="shared" si="36"/>
        <v/>
      </c>
      <c r="K49" s="241" t="str">
        <f t="shared" si="37"/>
        <v/>
      </c>
      <c r="L49" s="242" t="str">
        <f t="shared" si="15"/>
        <v/>
      </c>
      <c r="M49" s="242" t="str">
        <f t="shared" si="16"/>
        <v/>
      </c>
      <c r="N49" s="242" t="str">
        <f t="shared" si="17"/>
        <v/>
      </c>
      <c r="O49" s="243" t="str">
        <f t="shared" si="0"/>
        <v/>
      </c>
      <c r="P49" s="244" t="str">
        <f t="shared" si="18"/>
        <v/>
      </c>
      <c r="Q49" s="244" t="str">
        <f t="shared" si="38"/>
        <v/>
      </c>
      <c r="R49" s="244"/>
      <c r="S49" s="245" t="str">
        <f t="shared" si="19"/>
        <v/>
      </c>
      <c r="T49" s="244" t="str">
        <f t="shared" si="20"/>
        <v/>
      </c>
      <c r="U49" s="244" t="str">
        <f t="shared" si="39"/>
        <v/>
      </c>
      <c r="V49" s="244"/>
      <c r="W49" s="244" t="str">
        <f t="shared" si="40"/>
        <v/>
      </c>
      <c r="X49" s="246" t="str">
        <f t="shared" si="1"/>
        <v/>
      </c>
      <c r="Y49" s="240" t="str">
        <f t="shared" si="21"/>
        <v/>
      </c>
      <c r="Z49" s="240">
        <f t="shared" si="22"/>
        <v>0</v>
      </c>
      <c r="AA49" s="240"/>
      <c r="AB49" s="240">
        <f t="shared" si="2"/>
        <v>0</v>
      </c>
      <c r="AC49" s="244" t="str">
        <f t="shared" si="23"/>
        <v/>
      </c>
      <c r="AD49" s="244" t="str">
        <f t="shared" si="3"/>
        <v/>
      </c>
      <c r="AE49" s="247">
        <f t="shared" si="4"/>
        <v>0</v>
      </c>
      <c r="AF49" s="247" t="str">
        <f t="shared" si="5"/>
        <v/>
      </c>
      <c r="AG49" s="244" t="str">
        <f t="shared" si="6"/>
        <v/>
      </c>
      <c r="AH49" s="61" t="str">
        <f t="shared" si="24"/>
        <v/>
      </c>
      <c r="AI49" s="248">
        <f t="shared" si="25"/>
        <v>0</v>
      </c>
      <c r="AJ49" s="244">
        <f t="shared" si="7"/>
        <v>0</v>
      </c>
      <c r="AK49" s="25"/>
      <c r="AL49" s="249">
        <f t="shared" si="8"/>
        <v>0</v>
      </c>
      <c r="AM49" s="250">
        <f t="shared" si="26"/>
        <v>0</v>
      </c>
      <c r="AN49" s="16"/>
      <c r="AO49" s="251" t="e">
        <f t="shared" si="27"/>
        <v>#VALUE!</v>
      </c>
      <c r="AP49" s="252" t="e">
        <f t="shared" si="9"/>
        <v>#VALUE!</v>
      </c>
      <c r="AQ49" s="253" t="e">
        <f t="shared" ca="1" si="28"/>
        <v>#DIV/0!</v>
      </c>
      <c r="AR49" s="253" t="e">
        <f t="shared" ca="1" si="10"/>
        <v>#DIV/0!</v>
      </c>
      <c r="AS49" s="254" t="e">
        <f t="shared" ca="1" si="29"/>
        <v>#VALUE!</v>
      </c>
      <c r="AT49" s="253" t="e">
        <f t="shared" ca="1" si="11"/>
        <v>#DIV/0!</v>
      </c>
      <c r="AU49" s="253" t="e">
        <f t="shared" ca="1" si="12"/>
        <v>#DIV/0!</v>
      </c>
    </row>
    <row r="50" spans="1:47" outlineLevel="1" x14ac:dyDescent="0.3">
      <c r="A50" s="52" t="str">
        <f t="shared" si="30"/>
        <v/>
      </c>
      <c r="B50" s="52" t="str">
        <f t="shared" si="13"/>
        <v/>
      </c>
      <c r="C50" s="236" t="str">
        <f t="shared" si="41"/>
        <v/>
      </c>
      <c r="D50" s="236" t="str">
        <f t="shared" si="14"/>
        <v/>
      </c>
      <c r="E50" s="237" t="str">
        <f t="shared" si="31"/>
        <v/>
      </c>
      <c r="F50" s="237" t="str">
        <f t="shared" si="32"/>
        <v/>
      </c>
      <c r="G50" s="238" t="str">
        <f t="shared" si="33"/>
        <v/>
      </c>
      <c r="H50" s="239" t="str">
        <f t="shared" si="34"/>
        <v/>
      </c>
      <c r="I50" s="237" t="str">
        <f t="shared" si="35"/>
        <v/>
      </c>
      <c r="J50" s="240" t="str">
        <f t="shared" si="36"/>
        <v/>
      </c>
      <c r="K50" s="241" t="str">
        <f t="shared" si="37"/>
        <v/>
      </c>
      <c r="L50" s="242" t="str">
        <f t="shared" si="15"/>
        <v/>
      </c>
      <c r="M50" s="242" t="str">
        <f t="shared" si="16"/>
        <v/>
      </c>
      <c r="N50" s="242" t="str">
        <f t="shared" si="17"/>
        <v/>
      </c>
      <c r="O50" s="243" t="str">
        <f t="shared" si="0"/>
        <v/>
      </c>
      <c r="P50" s="244" t="str">
        <f t="shared" si="18"/>
        <v/>
      </c>
      <c r="Q50" s="244" t="str">
        <f t="shared" si="38"/>
        <v/>
      </c>
      <c r="R50" s="244"/>
      <c r="S50" s="245" t="str">
        <f t="shared" si="19"/>
        <v/>
      </c>
      <c r="T50" s="244" t="str">
        <f t="shared" si="20"/>
        <v/>
      </c>
      <c r="U50" s="244" t="str">
        <f t="shared" si="39"/>
        <v/>
      </c>
      <c r="V50" s="244"/>
      <c r="W50" s="244" t="str">
        <f t="shared" si="40"/>
        <v/>
      </c>
      <c r="X50" s="246" t="str">
        <f t="shared" si="1"/>
        <v/>
      </c>
      <c r="Y50" s="240" t="str">
        <f t="shared" si="21"/>
        <v/>
      </c>
      <c r="Z50" s="240">
        <f t="shared" si="22"/>
        <v>0</v>
      </c>
      <c r="AA50" s="240"/>
      <c r="AB50" s="240">
        <f t="shared" si="2"/>
        <v>0</v>
      </c>
      <c r="AC50" s="244" t="str">
        <f t="shared" si="23"/>
        <v/>
      </c>
      <c r="AD50" s="244" t="str">
        <f t="shared" si="3"/>
        <v/>
      </c>
      <c r="AE50" s="247">
        <f t="shared" si="4"/>
        <v>0</v>
      </c>
      <c r="AF50" s="247" t="str">
        <f t="shared" si="5"/>
        <v/>
      </c>
      <c r="AG50" s="244" t="str">
        <f t="shared" si="6"/>
        <v/>
      </c>
      <c r="AH50" s="61" t="str">
        <f t="shared" si="24"/>
        <v/>
      </c>
      <c r="AI50" s="248">
        <f t="shared" si="25"/>
        <v>0</v>
      </c>
      <c r="AJ50" s="244">
        <f t="shared" si="7"/>
        <v>0</v>
      </c>
      <c r="AK50" s="25"/>
      <c r="AL50" s="249">
        <f t="shared" si="8"/>
        <v>0</v>
      </c>
      <c r="AM50" s="250">
        <f t="shared" si="26"/>
        <v>0</v>
      </c>
      <c r="AN50" s="16"/>
      <c r="AO50" s="251" t="e">
        <f t="shared" si="27"/>
        <v>#VALUE!</v>
      </c>
      <c r="AP50" s="252" t="e">
        <f t="shared" si="9"/>
        <v>#VALUE!</v>
      </c>
      <c r="AQ50" s="253" t="e">
        <f t="shared" ca="1" si="28"/>
        <v>#DIV/0!</v>
      </c>
      <c r="AR50" s="253" t="e">
        <f t="shared" ca="1" si="10"/>
        <v>#DIV/0!</v>
      </c>
      <c r="AS50" s="254" t="e">
        <f t="shared" ca="1" si="29"/>
        <v>#VALUE!</v>
      </c>
      <c r="AT50" s="253" t="e">
        <f t="shared" ca="1" si="11"/>
        <v>#DIV/0!</v>
      </c>
      <c r="AU50" s="253" t="e">
        <f t="shared" ca="1" si="12"/>
        <v>#DIV/0!</v>
      </c>
    </row>
    <row r="51" spans="1:47" outlineLevel="1" x14ac:dyDescent="0.3">
      <c r="A51" s="52" t="str">
        <f t="shared" si="30"/>
        <v/>
      </c>
      <c r="B51" s="52" t="str">
        <f t="shared" si="13"/>
        <v/>
      </c>
      <c r="C51" s="236" t="str">
        <f t="shared" si="41"/>
        <v/>
      </c>
      <c r="D51" s="236" t="str">
        <f t="shared" si="14"/>
        <v/>
      </c>
      <c r="E51" s="237" t="str">
        <f t="shared" si="31"/>
        <v/>
      </c>
      <c r="F51" s="237" t="str">
        <f t="shared" si="32"/>
        <v/>
      </c>
      <c r="G51" s="238" t="str">
        <f t="shared" si="33"/>
        <v/>
      </c>
      <c r="H51" s="239" t="str">
        <f t="shared" si="34"/>
        <v/>
      </c>
      <c r="I51" s="237" t="str">
        <f t="shared" si="35"/>
        <v/>
      </c>
      <c r="J51" s="240" t="str">
        <f t="shared" si="36"/>
        <v/>
      </c>
      <c r="K51" s="241" t="str">
        <f t="shared" si="37"/>
        <v/>
      </c>
      <c r="L51" s="242" t="str">
        <f t="shared" si="15"/>
        <v/>
      </c>
      <c r="M51" s="242" t="str">
        <f t="shared" si="16"/>
        <v/>
      </c>
      <c r="N51" s="242" t="str">
        <f t="shared" si="17"/>
        <v/>
      </c>
      <c r="O51" s="243" t="str">
        <f t="shared" si="0"/>
        <v/>
      </c>
      <c r="P51" s="244" t="str">
        <f t="shared" si="18"/>
        <v/>
      </c>
      <c r="Q51" s="244" t="str">
        <f t="shared" si="38"/>
        <v/>
      </c>
      <c r="R51" s="244"/>
      <c r="S51" s="245" t="str">
        <f t="shared" si="19"/>
        <v/>
      </c>
      <c r="T51" s="244" t="str">
        <f t="shared" si="20"/>
        <v/>
      </c>
      <c r="U51" s="244" t="str">
        <f t="shared" si="39"/>
        <v/>
      </c>
      <c r="V51" s="244"/>
      <c r="W51" s="244" t="str">
        <f t="shared" si="40"/>
        <v/>
      </c>
      <c r="X51" s="246" t="str">
        <f t="shared" si="1"/>
        <v/>
      </c>
      <c r="Y51" s="240" t="str">
        <f t="shared" si="21"/>
        <v/>
      </c>
      <c r="Z51" s="240">
        <f t="shared" si="22"/>
        <v>0</v>
      </c>
      <c r="AA51" s="240"/>
      <c r="AB51" s="240">
        <f t="shared" si="2"/>
        <v>0</v>
      </c>
      <c r="AC51" s="244" t="str">
        <f t="shared" si="23"/>
        <v/>
      </c>
      <c r="AD51" s="244" t="str">
        <f t="shared" si="3"/>
        <v/>
      </c>
      <c r="AE51" s="247">
        <f t="shared" si="4"/>
        <v>0</v>
      </c>
      <c r="AF51" s="247" t="str">
        <f t="shared" si="5"/>
        <v/>
      </c>
      <c r="AG51" s="244" t="str">
        <f t="shared" si="6"/>
        <v/>
      </c>
      <c r="AH51" s="61" t="str">
        <f t="shared" si="24"/>
        <v/>
      </c>
      <c r="AI51" s="248">
        <f t="shared" si="25"/>
        <v>0</v>
      </c>
      <c r="AJ51" s="244">
        <f t="shared" si="7"/>
        <v>0</v>
      </c>
      <c r="AK51" s="25"/>
      <c r="AL51" s="249">
        <f t="shared" si="8"/>
        <v>0</v>
      </c>
      <c r="AM51" s="250">
        <f t="shared" si="26"/>
        <v>0</v>
      </c>
      <c r="AN51" s="16"/>
      <c r="AO51" s="251" t="e">
        <f t="shared" si="27"/>
        <v>#VALUE!</v>
      </c>
      <c r="AP51" s="252" t="e">
        <f t="shared" si="9"/>
        <v>#VALUE!</v>
      </c>
      <c r="AQ51" s="253" t="e">
        <f t="shared" ca="1" si="28"/>
        <v>#DIV/0!</v>
      </c>
      <c r="AR51" s="253" t="e">
        <f t="shared" ca="1" si="10"/>
        <v>#DIV/0!</v>
      </c>
      <c r="AS51" s="254" t="e">
        <f t="shared" ca="1" si="29"/>
        <v>#VALUE!</v>
      </c>
      <c r="AT51" s="253" t="e">
        <f t="shared" ca="1" si="11"/>
        <v>#DIV/0!</v>
      </c>
      <c r="AU51" s="253" t="e">
        <f t="shared" ca="1" si="12"/>
        <v>#DIV/0!</v>
      </c>
    </row>
    <row r="52" spans="1:47" outlineLevel="1" x14ac:dyDescent="0.3">
      <c r="A52" s="52" t="str">
        <f t="shared" si="30"/>
        <v/>
      </c>
      <c r="B52" s="52" t="str">
        <f t="shared" si="13"/>
        <v/>
      </c>
      <c r="C52" s="236" t="str">
        <f t="shared" si="41"/>
        <v/>
      </c>
      <c r="D52" s="236" t="str">
        <f t="shared" si="14"/>
        <v/>
      </c>
      <c r="E52" s="237" t="str">
        <f t="shared" si="31"/>
        <v/>
      </c>
      <c r="F52" s="237" t="str">
        <f t="shared" si="32"/>
        <v/>
      </c>
      <c r="G52" s="238" t="str">
        <f t="shared" si="33"/>
        <v/>
      </c>
      <c r="H52" s="239" t="str">
        <f t="shared" si="34"/>
        <v/>
      </c>
      <c r="I52" s="237" t="str">
        <f t="shared" si="35"/>
        <v/>
      </c>
      <c r="J52" s="240" t="str">
        <f t="shared" si="36"/>
        <v/>
      </c>
      <c r="K52" s="241" t="str">
        <f t="shared" si="37"/>
        <v/>
      </c>
      <c r="L52" s="242" t="str">
        <f t="shared" si="15"/>
        <v/>
      </c>
      <c r="M52" s="242" t="str">
        <f t="shared" si="16"/>
        <v/>
      </c>
      <c r="N52" s="242" t="str">
        <f t="shared" si="17"/>
        <v/>
      </c>
      <c r="O52" s="243" t="str">
        <f t="shared" si="0"/>
        <v/>
      </c>
      <c r="P52" s="244" t="str">
        <f t="shared" si="18"/>
        <v/>
      </c>
      <c r="Q52" s="244" t="str">
        <f t="shared" si="38"/>
        <v/>
      </c>
      <c r="R52" s="244"/>
      <c r="S52" s="245" t="str">
        <f t="shared" si="19"/>
        <v/>
      </c>
      <c r="T52" s="244" t="str">
        <f t="shared" si="20"/>
        <v/>
      </c>
      <c r="U52" s="244" t="str">
        <f t="shared" si="39"/>
        <v/>
      </c>
      <c r="V52" s="244"/>
      <c r="W52" s="244" t="str">
        <f t="shared" si="40"/>
        <v/>
      </c>
      <c r="X52" s="246" t="str">
        <f t="shared" si="1"/>
        <v/>
      </c>
      <c r="Y52" s="240" t="str">
        <f t="shared" si="21"/>
        <v/>
      </c>
      <c r="Z52" s="240">
        <f t="shared" si="22"/>
        <v>0</v>
      </c>
      <c r="AA52" s="240"/>
      <c r="AB52" s="240">
        <f t="shared" si="2"/>
        <v>0</v>
      </c>
      <c r="AC52" s="244" t="str">
        <f t="shared" si="23"/>
        <v/>
      </c>
      <c r="AD52" s="244" t="str">
        <f t="shared" si="3"/>
        <v/>
      </c>
      <c r="AE52" s="247">
        <f t="shared" si="4"/>
        <v>0</v>
      </c>
      <c r="AF52" s="247" t="str">
        <f t="shared" si="5"/>
        <v/>
      </c>
      <c r="AG52" s="244" t="str">
        <f t="shared" si="6"/>
        <v/>
      </c>
      <c r="AH52" s="61" t="str">
        <f t="shared" si="24"/>
        <v/>
      </c>
      <c r="AI52" s="248">
        <f t="shared" si="25"/>
        <v>0</v>
      </c>
      <c r="AJ52" s="244">
        <f t="shared" si="7"/>
        <v>0</v>
      </c>
      <c r="AK52" s="25"/>
      <c r="AL52" s="249">
        <f t="shared" si="8"/>
        <v>0</v>
      </c>
      <c r="AM52" s="250">
        <f t="shared" si="26"/>
        <v>0</v>
      </c>
      <c r="AN52" s="16"/>
      <c r="AO52" s="251" t="e">
        <f t="shared" si="27"/>
        <v>#VALUE!</v>
      </c>
      <c r="AP52" s="252" t="e">
        <f t="shared" si="9"/>
        <v>#VALUE!</v>
      </c>
      <c r="AQ52" s="253" t="e">
        <f t="shared" ca="1" si="28"/>
        <v>#DIV/0!</v>
      </c>
      <c r="AR52" s="253" t="e">
        <f t="shared" ca="1" si="10"/>
        <v>#DIV/0!</v>
      </c>
      <c r="AS52" s="254" t="e">
        <f t="shared" ca="1" si="29"/>
        <v>#VALUE!</v>
      </c>
      <c r="AT52" s="253" t="e">
        <f t="shared" ca="1" si="11"/>
        <v>#DIV/0!</v>
      </c>
      <c r="AU52" s="253" t="e">
        <f t="shared" ca="1" si="12"/>
        <v>#DIV/0!</v>
      </c>
    </row>
    <row r="53" spans="1:47" outlineLevel="1" x14ac:dyDescent="0.3">
      <c r="A53" s="52" t="str">
        <f t="shared" si="30"/>
        <v/>
      </c>
      <c r="B53" s="52" t="str">
        <f t="shared" si="13"/>
        <v/>
      </c>
      <c r="C53" s="236" t="str">
        <f t="shared" si="41"/>
        <v/>
      </c>
      <c r="D53" s="236" t="str">
        <f t="shared" si="14"/>
        <v/>
      </c>
      <c r="E53" s="237" t="str">
        <f t="shared" si="31"/>
        <v/>
      </c>
      <c r="F53" s="237" t="str">
        <f t="shared" si="32"/>
        <v/>
      </c>
      <c r="G53" s="238" t="str">
        <f t="shared" si="33"/>
        <v/>
      </c>
      <c r="H53" s="239" t="str">
        <f t="shared" si="34"/>
        <v/>
      </c>
      <c r="I53" s="237" t="str">
        <f t="shared" si="35"/>
        <v/>
      </c>
      <c r="J53" s="240" t="str">
        <f t="shared" si="36"/>
        <v/>
      </c>
      <c r="K53" s="241" t="str">
        <f t="shared" si="37"/>
        <v/>
      </c>
      <c r="L53" s="242" t="str">
        <f t="shared" si="15"/>
        <v/>
      </c>
      <c r="M53" s="242" t="str">
        <f t="shared" si="16"/>
        <v/>
      </c>
      <c r="N53" s="242" t="str">
        <f t="shared" si="17"/>
        <v/>
      </c>
      <c r="O53" s="243" t="str">
        <f t="shared" si="0"/>
        <v/>
      </c>
      <c r="P53" s="244" t="str">
        <f t="shared" si="18"/>
        <v/>
      </c>
      <c r="Q53" s="244" t="str">
        <f t="shared" si="38"/>
        <v/>
      </c>
      <c r="R53" s="244"/>
      <c r="S53" s="245" t="str">
        <f t="shared" si="19"/>
        <v/>
      </c>
      <c r="T53" s="244" t="str">
        <f t="shared" si="20"/>
        <v/>
      </c>
      <c r="U53" s="244" t="str">
        <f t="shared" si="39"/>
        <v/>
      </c>
      <c r="V53" s="244"/>
      <c r="W53" s="244" t="str">
        <f t="shared" si="40"/>
        <v/>
      </c>
      <c r="X53" s="246" t="str">
        <f t="shared" si="1"/>
        <v/>
      </c>
      <c r="Y53" s="240" t="str">
        <f t="shared" si="21"/>
        <v/>
      </c>
      <c r="Z53" s="240">
        <f t="shared" si="22"/>
        <v>0</v>
      </c>
      <c r="AA53" s="240"/>
      <c r="AB53" s="240">
        <f t="shared" si="2"/>
        <v>0</v>
      </c>
      <c r="AC53" s="244" t="str">
        <f t="shared" si="23"/>
        <v/>
      </c>
      <c r="AD53" s="244" t="str">
        <f t="shared" si="3"/>
        <v/>
      </c>
      <c r="AE53" s="247">
        <f t="shared" si="4"/>
        <v>0</v>
      </c>
      <c r="AF53" s="247" t="str">
        <f t="shared" si="5"/>
        <v/>
      </c>
      <c r="AG53" s="244" t="str">
        <f t="shared" si="6"/>
        <v/>
      </c>
      <c r="AH53" s="61" t="str">
        <f t="shared" si="24"/>
        <v/>
      </c>
      <c r="AI53" s="248">
        <f t="shared" si="25"/>
        <v>0</v>
      </c>
      <c r="AJ53" s="244">
        <f t="shared" si="7"/>
        <v>0</v>
      </c>
      <c r="AK53" s="25"/>
      <c r="AL53" s="249">
        <f t="shared" si="8"/>
        <v>0</v>
      </c>
      <c r="AM53" s="250">
        <f t="shared" si="26"/>
        <v>0</v>
      </c>
      <c r="AN53" s="16"/>
      <c r="AO53" s="251" t="e">
        <f t="shared" si="27"/>
        <v>#VALUE!</v>
      </c>
      <c r="AP53" s="252" t="e">
        <f t="shared" si="9"/>
        <v>#VALUE!</v>
      </c>
      <c r="AQ53" s="253" t="e">
        <f t="shared" ca="1" si="28"/>
        <v>#DIV/0!</v>
      </c>
      <c r="AR53" s="253" t="e">
        <f t="shared" ca="1" si="10"/>
        <v>#DIV/0!</v>
      </c>
      <c r="AS53" s="254" t="e">
        <f t="shared" ca="1" si="29"/>
        <v>#VALUE!</v>
      </c>
      <c r="AT53" s="253" t="e">
        <f t="shared" ca="1" si="11"/>
        <v>#DIV/0!</v>
      </c>
      <c r="AU53" s="253" t="e">
        <f t="shared" ca="1" si="12"/>
        <v>#DIV/0!</v>
      </c>
    </row>
    <row r="54" spans="1:47" outlineLevel="1" x14ac:dyDescent="0.3">
      <c r="A54" s="52" t="str">
        <f t="shared" si="30"/>
        <v/>
      </c>
      <c r="B54" s="52" t="str">
        <f t="shared" si="13"/>
        <v/>
      </c>
      <c r="C54" s="236" t="str">
        <f t="shared" si="41"/>
        <v/>
      </c>
      <c r="D54" s="236" t="str">
        <f t="shared" si="14"/>
        <v/>
      </c>
      <c r="E54" s="237" t="str">
        <f t="shared" si="31"/>
        <v/>
      </c>
      <c r="F54" s="237" t="str">
        <f t="shared" si="32"/>
        <v/>
      </c>
      <c r="G54" s="238" t="str">
        <f t="shared" si="33"/>
        <v/>
      </c>
      <c r="H54" s="239" t="str">
        <f t="shared" si="34"/>
        <v/>
      </c>
      <c r="I54" s="237" t="str">
        <f t="shared" si="35"/>
        <v/>
      </c>
      <c r="J54" s="240" t="str">
        <f t="shared" si="36"/>
        <v/>
      </c>
      <c r="K54" s="241" t="str">
        <f t="shared" si="37"/>
        <v/>
      </c>
      <c r="L54" s="242" t="str">
        <f t="shared" si="15"/>
        <v/>
      </c>
      <c r="M54" s="242" t="str">
        <f t="shared" si="16"/>
        <v/>
      </c>
      <c r="N54" s="242" t="str">
        <f t="shared" si="17"/>
        <v/>
      </c>
      <c r="O54" s="243" t="str">
        <f t="shared" si="0"/>
        <v/>
      </c>
      <c r="P54" s="244" t="str">
        <f t="shared" si="18"/>
        <v/>
      </c>
      <c r="Q54" s="244" t="str">
        <f t="shared" si="38"/>
        <v/>
      </c>
      <c r="R54" s="244"/>
      <c r="S54" s="245" t="str">
        <f t="shared" si="19"/>
        <v/>
      </c>
      <c r="T54" s="244" t="str">
        <f t="shared" si="20"/>
        <v/>
      </c>
      <c r="U54" s="244" t="str">
        <f t="shared" si="39"/>
        <v/>
      </c>
      <c r="V54" s="244"/>
      <c r="W54" s="244" t="str">
        <f t="shared" si="40"/>
        <v/>
      </c>
      <c r="X54" s="246" t="str">
        <f t="shared" si="1"/>
        <v/>
      </c>
      <c r="Y54" s="240" t="str">
        <f t="shared" si="21"/>
        <v/>
      </c>
      <c r="Z54" s="240">
        <f t="shared" si="22"/>
        <v>0</v>
      </c>
      <c r="AA54" s="240"/>
      <c r="AB54" s="240">
        <f t="shared" si="2"/>
        <v>0</v>
      </c>
      <c r="AC54" s="244" t="str">
        <f t="shared" si="23"/>
        <v/>
      </c>
      <c r="AD54" s="244" t="str">
        <f t="shared" si="3"/>
        <v/>
      </c>
      <c r="AE54" s="247">
        <f t="shared" si="4"/>
        <v>0</v>
      </c>
      <c r="AF54" s="247" t="str">
        <f t="shared" si="5"/>
        <v/>
      </c>
      <c r="AG54" s="244" t="str">
        <f t="shared" si="6"/>
        <v/>
      </c>
      <c r="AH54" s="61" t="str">
        <f t="shared" si="24"/>
        <v/>
      </c>
      <c r="AI54" s="248">
        <f t="shared" si="25"/>
        <v>0</v>
      </c>
      <c r="AJ54" s="244">
        <f t="shared" si="7"/>
        <v>0</v>
      </c>
      <c r="AK54" s="25"/>
      <c r="AL54" s="249">
        <f t="shared" si="8"/>
        <v>0</v>
      </c>
      <c r="AM54" s="250">
        <f t="shared" si="26"/>
        <v>0</v>
      </c>
      <c r="AN54" s="16"/>
      <c r="AO54" s="251" t="e">
        <f t="shared" si="27"/>
        <v>#VALUE!</v>
      </c>
      <c r="AP54" s="252" t="e">
        <f t="shared" si="9"/>
        <v>#VALUE!</v>
      </c>
      <c r="AQ54" s="253" t="e">
        <f t="shared" ca="1" si="28"/>
        <v>#DIV/0!</v>
      </c>
      <c r="AR54" s="253" t="e">
        <f t="shared" ca="1" si="10"/>
        <v>#DIV/0!</v>
      </c>
      <c r="AS54" s="254" t="e">
        <f t="shared" ca="1" si="29"/>
        <v>#VALUE!</v>
      </c>
      <c r="AT54" s="253" t="e">
        <f t="shared" ca="1" si="11"/>
        <v>#DIV/0!</v>
      </c>
      <c r="AU54" s="253" t="e">
        <f t="shared" ca="1" si="12"/>
        <v>#DIV/0!</v>
      </c>
    </row>
    <row r="55" spans="1:47" outlineLevel="1" x14ac:dyDescent="0.3">
      <c r="A55" s="52" t="str">
        <f t="shared" si="30"/>
        <v/>
      </c>
      <c r="B55" s="52" t="str">
        <f t="shared" si="13"/>
        <v/>
      </c>
      <c r="C55" s="236" t="str">
        <f t="shared" si="41"/>
        <v/>
      </c>
      <c r="D55" s="236" t="str">
        <f t="shared" si="14"/>
        <v/>
      </c>
      <c r="E55" s="237" t="str">
        <f t="shared" si="31"/>
        <v/>
      </c>
      <c r="F55" s="237" t="str">
        <f t="shared" si="32"/>
        <v/>
      </c>
      <c r="G55" s="238" t="str">
        <f t="shared" si="33"/>
        <v/>
      </c>
      <c r="H55" s="239" t="str">
        <f t="shared" si="34"/>
        <v/>
      </c>
      <c r="I55" s="237" t="str">
        <f t="shared" si="35"/>
        <v/>
      </c>
      <c r="J55" s="240" t="str">
        <f t="shared" si="36"/>
        <v/>
      </c>
      <c r="K55" s="241" t="str">
        <f t="shared" si="37"/>
        <v/>
      </c>
      <c r="L55" s="242" t="str">
        <f t="shared" si="15"/>
        <v/>
      </c>
      <c r="M55" s="242" t="str">
        <f t="shared" si="16"/>
        <v/>
      </c>
      <c r="N55" s="242" t="str">
        <f t="shared" si="17"/>
        <v/>
      </c>
      <c r="O55" s="243" t="str">
        <f t="shared" si="0"/>
        <v/>
      </c>
      <c r="P55" s="244" t="str">
        <f t="shared" si="18"/>
        <v/>
      </c>
      <c r="Q55" s="244" t="str">
        <f t="shared" si="38"/>
        <v/>
      </c>
      <c r="R55" s="244"/>
      <c r="S55" s="245" t="str">
        <f t="shared" si="19"/>
        <v/>
      </c>
      <c r="T55" s="244" t="str">
        <f t="shared" si="20"/>
        <v/>
      </c>
      <c r="U55" s="244" t="str">
        <f t="shared" si="39"/>
        <v/>
      </c>
      <c r="V55" s="244"/>
      <c r="W55" s="244" t="str">
        <f t="shared" si="40"/>
        <v/>
      </c>
      <c r="X55" s="246" t="str">
        <f t="shared" si="1"/>
        <v/>
      </c>
      <c r="Y55" s="240" t="str">
        <f t="shared" si="21"/>
        <v/>
      </c>
      <c r="Z55" s="240">
        <f t="shared" si="22"/>
        <v>0</v>
      </c>
      <c r="AA55" s="240"/>
      <c r="AB55" s="240">
        <f t="shared" si="2"/>
        <v>0</v>
      </c>
      <c r="AC55" s="244" t="str">
        <f t="shared" si="23"/>
        <v/>
      </c>
      <c r="AD55" s="244" t="str">
        <f t="shared" si="3"/>
        <v/>
      </c>
      <c r="AE55" s="247">
        <f t="shared" si="4"/>
        <v>0</v>
      </c>
      <c r="AF55" s="247" t="str">
        <f t="shared" si="5"/>
        <v/>
      </c>
      <c r="AG55" s="244" t="str">
        <f t="shared" si="6"/>
        <v/>
      </c>
      <c r="AH55" s="61" t="str">
        <f t="shared" si="24"/>
        <v/>
      </c>
      <c r="AI55" s="248">
        <f t="shared" si="25"/>
        <v>0</v>
      </c>
      <c r="AJ55" s="244">
        <f t="shared" si="7"/>
        <v>0</v>
      </c>
      <c r="AK55" s="25"/>
      <c r="AL55" s="249">
        <f t="shared" si="8"/>
        <v>0</v>
      </c>
      <c r="AM55" s="250">
        <f t="shared" si="26"/>
        <v>0</v>
      </c>
      <c r="AN55" s="16"/>
      <c r="AO55" s="251" t="e">
        <f t="shared" si="27"/>
        <v>#VALUE!</v>
      </c>
      <c r="AP55" s="252" t="e">
        <f t="shared" si="9"/>
        <v>#VALUE!</v>
      </c>
      <c r="AQ55" s="253" t="e">
        <f t="shared" ca="1" si="28"/>
        <v>#DIV/0!</v>
      </c>
      <c r="AR55" s="253" t="e">
        <f t="shared" ca="1" si="10"/>
        <v>#DIV/0!</v>
      </c>
      <c r="AS55" s="254" t="e">
        <f t="shared" ca="1" si="29"/>
        <v>#VALUE!</v>
      </c>
      <c r="AT55" s="253" t="e">
        <f t="shared" ca="1" si="11"/>
        <v>#DIV/0!</v>
      </c>
      <c r="AU55" s="253" t="e">
        <f t="shared" ca="1" si="12"/>
        <v>#DIV/0!</v>
      </c>
    </row>
    <row r="56" spans="1:47" outlineLevel="1" x14ac:dyDescent="0.3">
      <c r="A56" s="52" t="str">
        <f t="shared" si="30"/>
        <v/>
      </c>
      <c r="B56" s="52" t="str">
        <f t="shared" si="13"/>
        <v/>
      </c>
      <c r="C56" s="236" t="str">
        <f t="shared" si="41"/>
        <v/>
      </c>
      <c r="D56" s="236" t="str">
        <f t="shared" si="14"/>
        <v/>
      </c>
      <c r="E56" s="237" t="str">
        <f t="shared" si="31"/>
        <v/>
      </c>
      <c r="F56" s="237" t="str">
        <f t="shared" si="32"/>
        <v/>
      </c>
      <c r="G56" s="238" t="str">
        <f t="shared" si="33"/>
        <v/>
      </c>
      <c r="H56" s="239" t="str">
        <f t="shared" si="34"/>
        <v/>
      </c>
      <c r="I56" s="237" t="str">
        <f t="shared" si="35"/>
        <v/>
      </c>
      <c r="J56" s="240" t="str">
        <f t="shared" si="36"/>
        <v/>
      </c>
      <c r="K56" s="241" t="str">
        <f t="shared" si="37"/>
        <v/>
      </c>
      <c r="L56" s="242" t="str">
        <f t="shared" si="15"/>
        <v/>
      </c>
      <c r="M56" s="242" t="str">
        <f t="shared" si="16"/>
        <v/>
      </c>
      <c r="N56" s="242" t="str">
        <f t="shared" si="17"/>
        <v/>
      </c>
      <c r="O56" s="243" t="str">
        <f t="shared" si="0"/>
        <v/>
      </c>
      <c r="P56" s="244" t="str">
        <f t="shared" si="18"/>
        <v/>
      </c>
      <c r="Q56" s="244" t="str">
        <f t="shared" si="38"/>
        <v/>
      </c>
      <c r="R56" s="244"/>
      <c r="S56" s="245" t="str">
        <f t="shared" si="19"/>
        <v/>
      </c>
      <c r="T56" s="244" t="str">
        <f t="shared" si="20"/>
        <v/>
      </c>
      <c r="U56" s="244" t="str">
        <f t="shared" si="39"/>
        <v/>
      </c>
      <c r="V56" s="244"/>
      <c r="W56" s="244" t="str">
        <f t="shared" si="40"/>
        <v/>
      </c>
      <c r="X56" s="246" t="str">
        <f t="shared" si="1"/>
        <v/>
      </c>
      <c r="Y56" s="240" t="str">
        <f t="shared" si="21"/>
        <v/>
      </c>
      <c r="Z56" s="240">
        <f t="shared" si="22"/>
        <v>0</v>
      </c>
      <c r="AA56" s="240"/>
      <c r="AB56" s="240">
        <f t="shared" si="2"/>
        <v>0</v>
      </c>
      <c r="AC56" s="244" t="str">
        <f t="shared" si="23"/>
        <v/>
      </c>
      <c r="AD56" s="244" t="str">
        <f t="shared" si="3"/>
        <v/>
      </c>
      <c r="AE56" s="247">
        <f t="shared" si="4"/>
        <v>0</v>
      </c>
      <c r="AF56" s="247" t="str">
        <f t="shared" si="5"/>
        <v/>
      </c>
      <c r="AG56" s="244" t="str">
        <f t="shared" si="6"/>
        <v/>
      </c>
      <c r="AH56" s="61" t="str">
        <f t="shared" si="24"/>
        <v/>
      </c>
      <c r="AI56" s="248">
        <f t="shared" si="25"/>
        <v>0</v>
      </c>
      <c r="AJ56" s="244">
        <f t="shared" si="7"/>
        <v>0</v>
      </c>
      <c r="AK56" s="25"/>
      <c r="AL56" s="249">
        <f t="shared" si="8"/>
        <v>0</v>
      </c>
      <c r="AM56" s="250">
        <f t="shared" si="26"/>
        <v>0</v>
      </c>
      <c r="AN56" s="16"/>
      <c r="AO56" s="251" t="e">
        <f t="shared" si="27"/>
        <v>#VALUE!</v>
      </c>
      <c r="AP56" s="252" t="e">
        <f t="shared" si="9"/>
        <v>#VALUE!</v>
      </c>
      <c r="AQ56" s="253" t="e">
        <f t="shared" ca="1" si="28"/>
        <v>#DIV/0!</v>
      </c>
      <c r="AR56" s="253" t="e">
        <f t="shared" ca="1" si="10"/>
        <v>#DIV/0!</v>
      </c>
      <c r="AS56" s="254" t="e">
        <f t="shared" ca="1" si="29"/>
        <v>#VALUE!</v>
      </c>
      <c r="AT56" s="253" t="e">
        <f t="shared" ca="1" si="11"/>
        <v>#DIV/0!</v>
      </c>
      <c r="AU56" s="253" t="e">
        <f t="shared" ca="1" si="12"/>
        <v>#DIV/0!</v>
      </c>
    </row>
    <row r="57" spans="1:47" outlineLevel="1" x14ac:dyDescent="0.3">
      <c r="A57" s="52" t="str">
        <f t="shared" si="30"/>
        <v/>
      </c>
      <c r="B57" s="52" t="str">
        <f t="shared" si="13"/>
        <v/>
      </c>
      <c r="C57" s="236" t="str">
        <f t="shared" si="41"/>
        <v/>
      </c>
      <c r="D57" s="236" t="str">
        <f t="shared" si="14"/>
        <v/>
      </c>
      <c r="E57" s="237" t="str">
        <f t="shared" si="31"/>
        <v/>
      </c>
      <c r="F57" s="237" t="str">
        <f t="shared" si="32"/>
        <v/>
      </c>
      <c r="G57" s="238" t="str">
        <f t="shared" si="33"/>
        <v/>
      </c>
      <c r="H57" s="239" t="str">
        <f t="shared" si="34"/>
        <v/>
      </c>
      <c r="I57" s="237" t="str">
        <f t="shared" si="35"/>
        <v/>
      </c>
      <c r="J57" s="240" t="str">
        <f t="shared" si="36"/>
        <v/>
      </c>
      <c r="K57" s="241" t="str">
        <f t="shared" si="37"/>
        <v/>
      </c>
      <c r="L57" s="242" t="str">
        <f t="shared" si="15"/>
        <v/>
      </c>
      <c r="M57" s="242" t="str">
        <f t="shared" si="16"/>
        <v/>
      </c>
      <c r="N57" s="242" t="str">
        <f t="shared" si="17"/>
        <v/>
      </c>
      <c r="O57" s="243" t="str">
        <f t="shared" si="0"/>
        <v/>
      </c>
      <c r="P57" s="244" t="str">
        <f t="shared" si="18"/>
        <v/>
      </c>
      <c r="Q57" s="244" t="str">
        <f t="shared" si="38"/>
        <v/>
      </c>
      <c r="R57" s="244"/>
      <c r="S57" s="245" t="str">
        <f t="shared" si="19"/>
        <v/>
      </c>
      <c r="T57" s="244" t="str">
        <f t="shared" si="20"/>
        <v/>
      </c>
      <c r="U57" s="244" t="str">
        <f t="shared" si="39"/>
        <v/>
      </c>
      <c r="V57" s="244"/>
      <c r="W57" s="244" t="str">
        <f t="shared" si="40"/>
        <v/>
      </c>
      <c r="X57" s="246" t="str">
        <f t="shared" si="1"/>
        <v/>
      </c>
      <c r="Y57" s="240" t="str">
        <f t="shared" si="21"/>
        <v/>
      </c>
      <c r="Z57" s="240">
        <f t="shared" si="22"/>
        <v>0</v>
      </c>
      <c r="AA57" s="240"/>
      <c r="AB57" s="240">
        <f t="shared" si="2"/>
        <v>0</v>
      </c>
      <c r="AC57" s="244" t="str">
        <f t="shared" si="23"/>
        <v/>
      </c>
      <c r="AD57" s="244" t="str">
        <f t="shared" si="3"/>
        <v/>
      </c>
      <c r="AE57" s="247">
        <f t="shared" si="4"/>
        <v>0</v>
      </c>
      <c r="AF57" s="247" t="str">
        <f t="shared" si="5"/>
        <v/>
      </c>
      <c r="AG57" s="244" t="str">
        <f t="shared" si="6"/>
        <v/>
      </c>
      <c r="AH57" s="61" t="str">
        <f t="shared" si="24"/>
        <v/>
      </c>
      <c r="AI57" s="248">
        <f t="shared" si="25"/>
        <v>0</v>
      </c>
      <c r="AJ57" s="244">
        <f t="shared" si="7"/>
        <v>0</v>
      </c>
      <c r="AK57" s="25"/>
      <c r="AL57" s="249">
        <f t="shared" si="8"/>
        <v>0</v>
      </c>
      <c r="AM57" s="250">
        <f t="shared" si="26"/>
        <v>0</v>
      </c>
      <c r="AN57" s="16"/>
      <c r="AO57" s="251" t="e">
        <f t="shared" si="27"/>
        <v>#VALUE!</v>
      </c>
      <c r="AP57" s="252" t="e">
        <f t="shared" si="9"/>
        <v>#VALUE!</v>
      </c>
      <c r="AQ57" s="253" t="e">
        <f t="shared" ca="1" si="28"/>
        <v>#DIV/0!</v>
      </c>
      <c r="AR57" s="253" t="e">
        <f t="shared" ca="1" si="10"/>
        <v>#DIV/0!</v>
      </c>
      <c r="AS57" s="254" t="e">
        <f t="shared" ca="1" si="29"/>
        <v>#VALUE!</v>
      </c>
      <c r="AT57" s="253" t="e">
        <f t="shared" ca="1" si="11"/>
        <v>#DIV/0!</v>
      </c>
      <c r="AU57" s="253" t="e">
        <f t="shared" ca="1" si="12"/>
        <v>#DIV/0!</v>
      </c>
    </row>
    <row r="58" spans="1:47" outlineLevel="1" x14ac:dyDescent="0.3">
      <c r="A58" s="52" t="str">
        <f t="shared" si="30"/>
        <v/>
      </c>
      <c r="B58" s="52" t="str">
        <f t="shared" si="13"/>
        <v/>
      </c>
      <c r="C58" s="236" t="str">
        <f t="shared" si="41"/>
        <v/>
      </c>
      <c r="D58" s="236" t="str">
        <f t="shared" si="14"/>
        <v/>
      </c>
      <c r="E58" s="237" t="str">
        <f t="shared" si="31"/>
        <v/>
      </c>
      <c r="F58" s="237" t="str">
        <f t="shared" si="32"/>
        <v/>
      </c>
      <c r="G58" s="238" t="str">
        <f t="shared" si="33"/>
        <v/>
      </c>
      <c r="H58" s="239" t="str">
        <f t="shared" si="34"/>
        <v/>
      </c>
      <c r="I58" s="237" t="str">
        <f t="shared" si="35"/>
        <v/>
      </c>
      <c r="J58" s="240" t="str">
        <f t="shared" si="36"/>
        <v/>
      </c>
      <c r="K58" s="241" t="str">
        <f t="shared" si="37"/>
        <v/>
      </c>
      <c r="L58" s="242" t="str">
        <f t="shared" si="15"/>
        <v/>
      </c>
      <c r="M58" s="242" t="str">
        <f t="shared" si="16"/>
        <v/>
      </c>
      <c r="N58" s="242" t="str">
        <f t="shared" si="17"/>
        <v/>
      </c>
      <c r="O58" s="243" t="str">
        <f t="shared" si="0"/>
        <v/>
      </c>
      <c r="P58" s="244" t="str">
        <f t="shared" si="18"/>
        <v/>
      </c>
      <c r="Q58" s="244" t="str">
        <f t="shared" si="38"/>
        <v/>
      </c>
      <c r="R58" s="244"/>
      <c r="S58" s="245" t="str">
        <f t="shared" si="19"/>
        <v/>
      </c>
      <c r="T58" s="244" t="str">
        <f t="shared" si="20"/>
        <v/>
      </c>
      <c r="U58" s="244" t="str">
        <f t="shared" si="39"/>
        <v/>
      </c>
      <c r="V58" s="244"/>
      <c r="W58" s="244" t="str">
        <f t="shared" si="40"/>
        <v/>
      </c>
      <c r="X58" s="246" t="str">
        <f t="shared" si="1"/>
        <v/>
      </c>
      <c r="Y58" s="240" t="str">
        <f t="shared" si="21"/>
        <v/>
      </c>
      <c r="Z58" s="240">
        <f t="shared" si="22"/>
        <v>0</v>
      </c>
      <c r="AA58" s="240"/>
      <c r="AB58" s="240">
        <f t="shared" si="2"/>
        <v>0</v>
      </c>
      <c r="AC58" s="244" t="str">
        <f t="shared" si="23"/>
        <v/>
      </c>
      <c r="AD58" s="244" t="str">
        <f t="shared" si="3"/>
        <v/>
      </c>
      <c r="AE58" s="247">
        <f t="shared" si="4"/>
        <v>0</v>
      </c>
      <c r="AF58" s="247" t="str">
        <f t="shared" si="5"/>
        <v/>
      </c>
      <c r="AG58" s="244" t="str">
        <f t="shared" si="6"/>
        <v/>
      </c>
      <c r="AH58" s="61" t="str">
        <f t="shared" si="24"/>
        <v/>
      </c>
      <c r="AI58" s="248">
        <f t="shared" si="25"/>
        <v>0</v>
      </c>
      <c r="AJ58" s="244">
        <f t="shared" si="7"/>
        <v>0</v>
      </c>
      <c r="AK58" s="25"/>
      <c r="AL58" s="249">
        <f t="shared" si="8"/>
        <v>0</v>
      </c>
      <c r="AM58" s="250">
        <f t="shared" si="26"/>
        <v>0</v>
      </c>
      <c r="AN58" s="16"/>
      <c r="AO58" s="251" t="e">
        <f t="shared" si="27"/>
        <v>#VALUE!</v>
      </c>
      <c r="AP58" s="252" t="e">
        <f t="shared" si="9"/>
        <v>#VALUE!</v>
      </c>
      <c r="AQ58" s="253" t="e">
        <f t="shared" ca="1" si="28"/>
        <v>#DIV/0!</v>
      </c>
      <c r="AR58" s="253" t="e">
        <f t="shared" ca="1" si="10"/>
        <v>#DIV/0!</v>
      </c>
      <c r="AS58" s="254" t="e">
        <f t="shared" ca="1" si="29"/>
        <v>#VALUE!</v>
      </c>
      <c r="AT58" s="253" t="e">
        <f t="shared" ca="1" si="11"/>
        <v>#DIV/0!</v>
      </c>
      <c r="AU58" s="253" t="e">
        <f t="shared" ca="1" si="12"/>
        <v>#DIV/0!</v>
      </c>
    </row>
    <row r="59" spans="1:47" outlineLevel="1" x14ac:dyDescent="0.3">
      <c r="A59" s="52" t="str">
        <f t="shared" si="30"/>
        <v/>
      </c>
      <c r="B59" s="52" t="str">
        <f t="shared" si="13"/>
        <v/>
      </c>
      <c r="C59" s="236" t="str">
        <f t="shared" si="41"/>
        <v/>
      </c>
      <c r="D59" s="236" t="str">
        <f t="shared" si="14"/>
        <v/>
      </c>
      <c r="E59" s="237" t="str">
        <f t="shared" si="31"/>
        <v/>
      </c>
      <c r="F59" s="237" t="str">
        <f t="shared" si="32"/>
        <v/>
      </c>
      <c r="G59" s="238" t="str">
        <f t="shared" si="33"/>
        <v/>
      </c>
      <c r="H59" s="239" t="str">
        <f t="shared" si="34"/>
        <v/>
      </c>
      <c r="I59" s="237" t="str">
        <f t="shared" si="35"/>
        <v/>
      </c>
      <c r="J59" s="240" t="str">
        <f t="shared" si="36"/>
        <v/>
      </c>
      <c r="K59" s="241" t="str">
        <f t="shared" si="37"/>
        <v/>
      </c>
      <c r="L59" s="242" t="str">
        <f t="shared" si="15"/>
        <v/>
      </c>
      <c r="M59" s="242" t="str">
        <f t="shared" si="16"/>
        <v/>
      </c>
      <c r="N59" s="242" t="str">
        <f t="shared" si="17"/>
        <v/>
      </c>
      <c r="O59" s="243" t="str">
        <f t="shared" si="0"/>
        <v/>
      </c>
      <c r="P59" s="244" t="str">
        <f t="shared" si="18"/>
        <v/>
      </c>
      <c r="Q59" s="244" t="str">
        <f t="shared" si="38"/>
        <v/>
      </c>
      <c r="R59" s="244"/>
      <c r="S59" s="245" t="str">
        <f t="shared" si="19"/>
        <v/>
      </c>
      <c r="T59" s="244" t="str">
        <f t="shared" si="20"/>
        <v/>
      </c>
      <c r="U59" s="244" t="str">
        <f t="shared" si="39"/>
        <v/>
      </c>
      <c r="V59" s="244"/>
      <c r="W59" s="244" t="str">
        <f t="shared" si="40"/>
        <v/>
      </c>
      <c r="X59" s="246" t="str">
        <f t="shared" si="1"/>
        <v/>
      </c>
      <c r="Y59" s="240" t="str">
        <f t="shared" si="21"/>
        <v/>
      </c>
      <c r="Z59" s="240">
        <f t="shared" si="22"/>
        <v>0</v>
      </c>
      <c r="AA59" s="240"/>
      <c r="AB59" s="240">
        <f t="shared" si="2"/>
        <v>0</v>
      </c>
      <c r="AC59" s="244" t="str">
        <f t="shared" si="23"/>
        <v/>
      </c>
      <c r="AD59" s="244" t="str">
        <f t="shared" si="3"/>
        <v/>
      </c>
      <c r="AE59" s="247">
        <f t="shared" si="4"/>
        <v>0</v>
      </c>
      <c r="AF59" s="247" t="str">
        <f t="shared" si="5"/>
        <v/>
      </c>
      <c r="AG59" s="244" t="str">
        <f t="shared" si="6"/>
        <v/>
      </c>
      <c r="AH59" s="61" t="str">
        <f t="shared" si="24"/>
        <v/>
      </c>
      <c r="AI59" s="248">
        <f t="shared" si="25"/>
        <v>0</v>
      </c>
      <c r="AJ59" s="244">
        <f t="shared" si="7"/>
        <v>0</v>
      </c>
      <c r="AK59" s="25"/>
      <c r="AL59" s="249">
        <f t="shared" si="8"/>
        <v>0</v>
      </c>
      <c r="AM59" s="250">
        <f t="shared" si="26"/>
        <v>0</v>
      </c>
      <c r="AN59" s="16"/>
      <c r="AO59" s="251" t="e">
        <f t="shared" si="27"/>
        <v>#VALUE!</v>
      </c>
      <c r="AP59" s="252" t="e">
        <f t="shared" si="9"/>
        <v>#VALUE!</v>
      </c>
      <c r="AQ59" s="253" t="e">
        <f t="shared" ca="1" si="28"/>
        <v>#DIV/0!</v>
      </c>
      <c r="AR59" s="253" t="e">
        <f t="shared" ca="1" si="10"/>
        <v>#DIV/0!</v>
      </c>
      <c r="AS59" s="254" t="e">
        <f t="shared" ca="1" si="29"/>
        <v>#VALUE!</v>
      </c>
      <c r="AT59" s="253" t="e">
        <f t="shared" ca="1" si="11"/>
        <v>#DIV/0!</v>
      </c>
      <c r="AU59" s="253" t="e">
        <f t="shared" ca="1" si="12"/>
        <v>#DIV/0!</v>
      </c>
    </row>
    <row r="60" spans="1:47" outlineLevel="1" x14ac:dyDescent="0.3">
      <c r="A60" s="52" t="str">
        <f t="shared" si="30"/>
        <v/>
      </c>
      <c r="B60" s="52" t="str">
        <f t="shared" si="13"/>
        <v/>
      </c>
      <c r="C60" s="236" t="str">
        <f t="shared" si="41"/>
        <v/>
      </c>
      <c r="D60" s="236" t="str">
        <f t="shared" si="14"/>
        <v/>
      </c>
      <c r="E60" s="237" t="str">
        <f t="shared" si="31"/>
        <v/>
      </c>
      <c r="F60" s="237" t="str">
        <f t="shared" si="32"/>
        <v/>
      </c>
      <c r="G60" s="238" t="str">
        <f t="shared" si="33"/>
        <v/>
      </c>
      <c r="H60" s="239" t="str">
        <f t="shared" si="34"/>
        <v/>
      </c>
      <c r="I60" s="237" t="str">
        <f t="shared" si="35"/>
        <v/>
      </c>
      <c r="J60" s="240" t="str">
        <f t="shared" si="36"/>
        <v/>
      </c>
      <c r="K60" s="241" t="str">
        <f t="shared" si="37"/>
        <v/>
      </c>
      <c r="L60" s="242" t="str">
        <f t="shared" si="15"/>
        <v/>
      </c>
      <c r="M60" s="242" t="str">
        <f t="shared" si="16"/>
        <v/>
      </c>
      <c r="N60" s="242" t="str">
        <f t="shared" si="17"/>
        <v/>
      </c>
      <c r="O60" s="243" t="str">
        <f t="shared" si="0"/>
        <v/>
      </c>
      <c r="P60" s="244" t="str">
        <f t="shared" si="18"/>
        <v/>
      </c>
      <c r="Q60" s="244" t="str">
        <f t="shared" si="38"/>
        <v/>
      </c>
      <c r="R60" s="244"/>
      <c r="S60" s="245" t="str">
        <f t="shared" si="19"/>
        <v/>
      </c>
      <c r="T60" s="244" t="str">
        <f t="shared" si="20"/>
        <v/>
      </c>
      <c r="U60" s="244" t="str">
        <f t="shared" si="39"/>
        <v/>
      </c>
      <c r="V60" s="244"/>
      <c r="W60" s="244" t="str">
        <f t="shared" si="40"/>
        <v/>
      </c>
      <c r="X60" s="246" t="str">
        <f t="shared" si="1"/>
        <v/>
      </c>
      <c r="Y60" s="240" t="str">
        <f t="shared" si="21"/>
        <v/>
      </c>
      <c r="Z60" s="240">
        <f t="shared" si="22"/>
        <v>0</v>
      </c>
      <c r="AA60" s="240"/>
      <c r="AB60" s="240">
        <f t="shared" si="2"/>
        <v>0</v>
      </c>
      <c r="AC60" s="244" t="str">
        <f t="shared" si="23"/>
        <v/>
      </c>
      <c r="AD60" s="244" t="str">
        <f t="shared" si="3"/>
        <v/>
      </c>
      <c r="AE60" s="247">
        <f t="shared" si="4"/>
        <v>0</v>
      </c>
      <c r="AF60" s="247" t="str">
        <f t="shared" si="5"/>
        <v/>
      </c>
      <c r="AG60" s="244" t="str">
        <f t="shared" si="6"/>
        <v/>
      </c>
      <c r="AH60" s="61" t="str">
        <f t="shared" si="24"/>
        <v/>
      </c>
      <c r="AI60" s="248">
        <f t="shared" si="25"/>
        <v>0</v>
      </c>
      <c r="AJ60" s="244">
        <f t="shared" si="7"/>
        <v>0</v>
      </c>
      <c r="AK60" s="25"/>
      <c r="AL60" s="249">
        <f t="shared" si="8"/>
        <v>0</v>
      </c>
      <c r="AM60" s="250">
        <f t="shared" si="26"/>
        <v>0</v>
      </c>
      <c r="AN60" s="16"/>
      <c r="AO60" s="251" t="e">
        <f t="shared" si="27"/>
        <v>#VALUE!</v>
      </c>
      <c r="AP60" s="252" t="e">
        <f t="shared" si="9"/>
        <v>#VALUE!</v>
      </c>
      <c r="AQ60" s="253" t="e">
        <f t="shared" ca="1" si="28"/>
        <v>#DIV/0!</v>
      </c>
      <c r="AR60" s="253" t="e">
        <f t="shared" ca="1" si="10"/>
        <v>#DIV/0!</v>
      </c>
      <c r="AS60" s="254" t="e">
        <f t="shared" ca="1" si="29"/>
        <v>#VALUE!</v>
      </c>
      <c r="AT60" s="253" t="e">
        <f t="shared" ca="1" si="11"/>
        <v>#DIV/0!</v>
      </c>
      <c r="AU60" s="253" t="e">
        <f t="shared" ca="1" si="12"/>
        <v>#DIV/0!</v>
      </c>
    </row>
    <row r="61" spans="1:47" outlineLevel="1" x14ac:dyDescent="0.3">
      <c r="A61" s="52" t="str">
        <f t="shared" si="30"/>
        <v/>
      </c>
      <c r="B61" s="52" t="str">
        <f t="shared" si="13"/>
        <v/>
      </c>
      <c r="C61" s="236" t="str">
        <f t="shared" si="41"/>
        <v/>
      </c>
      <c r="D61" s="236" t="str">
        <f t="shared" si="14"/>
        <v/>
      </c>
      <c r="E61" s="237" t="str">
        <f t="shared" si="31"/>
        <v/>
      </c>
      <c r="F61" s="237" t="str">
        <f t="shared" si="32"/>
        <v/>
      </c>
      <c r="G61" s="238" t="str">
        <f t="shared" si="33"/>
        <v/>
      </c>
      <c r="H61" s="239" t="str">
        <f t="shared" si="34"/>
        <v/>
      </c>
      <c r="I61" s="237" t="str">
        <f t="shared" si="35"/>
        <v/>
      </c>
      <c r="J61" s="240" t="str">
        <f t="shared" si="36"/>
        <v/>
      </c>
      <c r="K61" s="241" t="str">
        <f t="shared" si="37"/>
        <v/>
      </c>
      <c r="L61" s="242" t="str">
        <f t="shared" si="15"/>
        <v/>
      </c>
      <c r="M61" s="242" t="str">
        <f t="shared" si="16"/>
        <v/>
      </c>
      <c r="N61" s="242" t="str">
        <f t="shared" si="17"/>
        <v/>
      </c>
      <c r="O61" s="243" t="str">
        <f t="shared" si="0"/>
        <v/>
      </c>
      <c r="P61" s="244" t="str">
        <f t="shared" si="18"/>
        <v/>
      </c>
      <c r="Q61" s="244" t="str">
        <f t="shared" si="38"/>
        <v/>
      </c>
      <c r="R61" s="244"/>
      <c r="S61" s="245" t="str">
        <f t="shared" si="19"/>
        <v/>
      </c>
      <c r="T61" s="244" t="str">
        <f t="shared" si="20"/>
        <v/>
      </c>
      <c r="U61" s="244" t="str">
        <f t="shared" si="39"/>
        <v/>
      </c>
      <c r="V61" s="244"/>
      <c r="W61" s="244" t="str">
        <f t="shared" si="40"/>
        <v/>
      </c>
      <c r="X61" s="246" t="str">
        <f t="shared" si="1"/>
        <v/>
      </c>
      <c r="Y61" s="240" t="str">
        <f t="shared" si="21"/>
        <v/>
      </c>
      <c r="Z61" s="240">
        <f t="shared" si="22"/>
        <v>0</v>
      </c>
      <c r="AA61" s="240"/>
      <c r="AB61" s="240">
        <f t="shared" si="2"/>
        <v>0</v>
      </c>
      <c r="AC61" s="244" t="str">
        <f t="shared" si="23"/>
        <v/>
      </c>
      <c r="AD61" s="244" t="str">
        <f t="shared" si="3"/>
        <v/>
      </c>
      <c r="AE61" s="247">
        <f t="shared" si="4"/>
        <v>0</v>
      </c>
      <c r="AF61" s="247" t="str">
        <f t="shared" si="5"/>
        <v/>
      </c>
      <c r="AG61" s="244" t="str">
        <f t="shared" si="6"/>
        <v/>
      </c>
      <c r="AH61" s="61" t="str">
        <f t="shared" si="24"/>
        <v/>
      </c>
      <c r="AI61" s="248">
        <f t="shared" si="25"/>
        <v>0</v>
      </c>
      <c r="AJ61" s="244">
        <f t="shared" si="7"/>
        <v>0</v>
      </c>
      <c r="AK61" s="25"/>
      <c r="AL61" s="249">
        <f t="shared" si="8"/>
        <v>0</v>
      </c>
      <c r="AM61" s="250">
        <f t="shared" si="26"/>
        <v>0</v>
      </c>
      <c r="AN61" s="16"/>
      <c r="AO61" s="251" t="e">
        <f t="shared" si="27"/>
        <v>#VALUE!</v>
      </c>
      <c r="AP61" s="252" t="e">
        <f t="shared" si="9"/>
        <v>#VALUE!</v>
      </c>
      <c r="AQ61" s="253" t="e">
        <f t="shared" ca="1" si="28"/>
        <v>#DIV/0!</v>
      </c>
      <c r="AR61" s="253" t="e">
        <f t="shared" ca="1" si="10"/>
        <v>#DIV/0!</v>
      </c>
      <c r="AS61" s="254" t="e">
        <f t="shared" ca="1" si="29"/>
        <v>#VALUE!</v>
      </c>
      <c r="AT61" s="253" t="e">
        <f t="shared" ca="1" si="11"/>
        <v>#DIV/0!</v>
      </c>
      <c r="AU61" s="253" t="e">
        <f t="shared" ca="1" si="12"/>
        <v>#DIV/0!</v>
      </c>
    </row>
    <row r="62" spans="1:47" outlineLevel="1" x14ac:dyDescent="0.3">
      <c r="A62" s="52" t="str">
        <f t="shared" si="30"/>
        <v/>
      </c>
      <c r="B62" s="52" t="str">
        <f t="shared" si="13"/>
        <v/>
      </c>
      <c r="C62" s="236" t="str">
        <f t="shared" si="41"/>
        <v/>
      </c>
      <c r="D62" s="236" t="str">
        <f t="shared" si="14"/>
        <v/>
      </c>
      <c r="E62" s="237" t="str">
        <f t="shared" si="31"/>
        <v/>
      </c>
      <c r="F62" s="237" t="str">
        <f t="shared" si="32"/>
        <v/>
      </c>
      <c r="G62" s="238" t="str">
        <f t="shared" si="33"/>
        <v/>
      </c>
      <c r="H62" s="239" t="str">
        <f t="shared" si="34"/>
        <v/>
      </c>
      <c r="I62" s="237" t="str">
        <f t="shared" si="35"/>
        <v/>
      </c>
      <c r="J62" s="240" t="str">
        <f t="shared" si="36"/>
        <v/>
      </c>
      <c r="K62" s="241" t="str">
        <f t="shared" si="37"/>
        <v/>
      </c>
      <c r="L62" s="242" t="str">
        <f t="shared" si="15"/>
        <v/>
      </c>
      <c r="M62" s="242" t="str">
        <f t="shared" si="16"/>
        <v/>
      </c>
      <c r="N62" s="242" t="str">
        <f t="shared" si="17"/>
        <v/>
      </c>
      <c r="O62" s="243" t="str">
        <f t="shared" si="0"/>
        <v/>
      </c>
      <c r="P62" s="244" t="str">
        <f t="shared" si="18"/>
        <v/>
      </c>
      <c r="Q62" s="244" t="str">
        <f t="shared" si="38"/>
        <v/>
      </c>
      <c r="R62" s="244"/>
      <c r="S62" s="245" t="str">
        <f t="shared" si="19"/>
        <v/>
      </c>
      <c r="T62" s="244" t="str">
        <f t="shared" si="20"/>
        <v/>
      </c>
      <c r="U62" s="244" t="str">
        <f t="shared" si="39"/>
        <v/>
      </c>
      <c r="V62" s="244"/>
      <c r="W62" s="244" t="str">
        <f t="shared" si="40"/>
        <v/>
      </c>
      <c r="X62" s="246" t="str">
        <f t="shared" si="1"/>
        <v/>
      </c>
      <c r="Y62" s="240" t="str">
        <f t="shared" si="21"/>
        <v/>
      </c>
      <c r="Z62" s="240">
        <f t="shared" si="22"/>
        <v>0</v>
      </c>
      <c r="AA62" s="240"/>
      <c r="AB62" s="240">
        <f t="shared" si="2"/>
        <v>0</v>
      </c>
      <c r="AC62" s="244" t="str">
        <f t="shared" si="23"/>
        <v/>
      </c>
      <c r="AD62" s="244" t="str">
        <f t="shared" si="3"/>
        <v/>
      </c>
      <c r="AE62" s="247">
        <f t="shared" si="4"/>
        <v>0</v>
      </c>
      <c r="AF62" s="247" t="str">
        <f t="shared" si="5"/>
        <v/>
      </c>
      <c r="AG62" s="244" t="str">
        <f t="shared" si="6"/>
        <v/>
      </c>
      <c r="AH62" s="61" t="str">
        <f t="shared" si="24"/>
        <v/>
      </c>
      <c r="AI62" s="248">
        <f t="shared" si="25"/>
        <v>0</v>
      </c>
      <c r="AJ62" s="244">
        <f t="shared" si="7"/>
        <v>0</v>
      </c>
      <c r="AK62" s="25"/>
      <c r="AL62" s="249">
        <f t="shared" si="8"/>
        <v>0</v>
      </c>
      <c r="AM62" s="250">
        <f t="shared" si="26"/>
        <v>0</v>
      </c>
      <c r="AN62" s="16"/>
      <c r="AO62" s="251" t="e">
        <f t="shared" si="27"/>
        <v>#VALUE!</v>
      </c>
      <c r="AP62" s="252" t="e">
        <f t="shared" si="9"/>
        <v>#VALUE!</v>
      </c>
      <c r="AQ62" s="253" t="e">
        <f t="shared" ca="1" si="28"/>
        <v>#DIV/0!</v>
      </c>
      <c r="AR62" s="253" t="e">
        <f t="shared" ca="1" si="10"/>
        <v>#DIV/0!</v>
      </c>
      <c r="AS62" s="254" t="e">
        <f t="shared" ca="1" si="29"/>
        <v>#VALUE!</v>
      </c>
      <c r="AT62" s="253" t="e">
        <f t="shared" ca="1" si="11"/>
        <v>#DIV/0!</v>
      </c>
      <c r="AU62" s="253" t="e">
        <f t="shared" ca="1" si="12"/>
        <v>#DIV/0!</v>
      </c>
    </row>
    <row r="63" spans="1:47" outlineLevel="1" x14ac:dyDescent="0.3">
      <c r="A63" s="52" t="str">
        <f t="shared" si="30"/>
        <v/>
      </c>
      <c r="B63" s="52" t="str">
        <f t="shared" si="13"/>
        <v/>
      </c>
      <c r="C63" s="236" t="str">
        <f t="shared" si="41"/>
        <v/>
      </c>
      <c r="D63" s="236" t="str">
        <f t="shared" si="14"/>
        <v/>
      </c>
      <c r="E63" s="237" t="str">
        <f t="shared" si="31"/>
        <v/>
      </c>
      <c r="F63" s="237" t="str">
        <f t="shared" si="32"/>
        <v/>
      </c>
      <c r="G63" s="238" t="str">
        <f t="shared" si="33"/>
        <v/>
      </c>
      <c r="H63" s="239" t="str">
        <f t="shared" si="34"/>
        <v/>
      </c>
      <c r="I63" s="237" t="str">
        <f t="shared" si="35"/>
        <v/>
      </c>
      <c r="J63" s="240" t="str">
        <f t="shared" si="36"/>
        <v/>
      </c>
      <c r="K63" s="241" t="str">
        <f t="shared" si="37"/>
        <v/>
      </c>
      <c r="L63" s="242" t="str">
        <f t="shared" si="15"/>
        <v/>
      </c>
      <c r="M63" s="242" t="str">
        <f t="shared" si="16"/>
        <v/>
      </c>
      <c r="N63" s="242" t="str">
        <f t="shared" si="17"/>
        <v/>
      </c>
      <c r="O63" s="243" t="str">
        <f t="shared" si="0"/>
        <v/>
      </c>
      <c r="P63" s="244" t="str">
        <f t="shared" si="18"/>
        <v/>
      </c>
      <c r="Q63" s="244" t="str">
        <f t="shared" si="38"/>
        <v/>
      </c>
      <c r="R63" s="244"/>
      <c r="S63" s="245" t="str">
        <f t="shared" si="19"/>
        <v/>
      </c>
      <c r="T63" s="244" t="str">
        <f t="shared" si="20"/>
        <v/>
      </c>
      <c r="U63" s="244" t="str">
        <f t="shared" si="39"/>
        <v/>
      </c>
      <c r="V63" s="244"/>
      <c r="W63" s="244" t="str">
        <f t="shared" si="40"/>
        <v/>
      </c>
      <c r="X63" s="246" t="str">
        <f t="shared" si="1"/>
        <v/>
      </c>
      <c r="Y63" s="240" t="str">
        <f t="shared" si="21"/>
        <v/>
      </c>
      <c r="Z63" s="240">
        <f t="shared" si="22"/>
        <v>0</v>
      </c>
      <c r="AA63" s="240"/>
      <c r="AB63" s="240">
        <f t="shared" si="2"/>
        <v>0</v>
      </c>
      <c r="AC63" s="244" t="str">
        <f t="shared" si="23"/>
        <v/>
      </c>
      <c r="AD63" s="244" t="str">
        <f t="shared" si="3"/>
        <v/>
      </c>
      <c r="AE63" s="247">
        <f t="shared" si="4"/>
        <v>0</v>
      </c>
      <c r="AF63" s="247" t="str">
        <f t="shared" si="5"/>
        <v/>
      </c>
      <c r="AG63" s="244" t="str">
        <f t="shared" si="6"/>
        <v/>
      </c>
      <c r="AH63" s="61" t="str">
        <f t="shared" si="24"/>
        <v/>
      </c>
      <c r="AI63" s="248">
        <f t="shared" si="25"/>
        <v>0</v>
      </c>
      <c r="AJ63" s="244">
        <f t="shared" si="7"/>
        <v>0</v>
      </c>
      <c r="AK63" s="25"/>
      <c r="AL63" s="249">
        <f t="shared" si="8"/>
        <v>0</v>
      </c>
      <c r="AM63" s="250">
        <f t="shared" si="26"/>
        <v>0</v>
      </c>
      <c r="AN63" s="16"/>
      <c r="AO63" s="251" t="e">
        <f t="shared" si="27"/>
        <v>#VALUE!</v>
      </c>
      <c r="AP63" s="252" t="e">
        <f t="shared" si="9"/>
        <v>#VALUE!</v>
      </c>
      <c r="AQ63" s="253" t="e">
        <f t="shared" ca="1" si="28"/>
        <v>#DIV/0!</v>
      </c>
      <c r="AR63" s="253" t="e">
        <f t="shared" ca="1" si="10"/>
        <v>#DIV/0!</v>
      </c>
      <c r="AS63" s="254" t="e">
        <f t="shared" ca="1" si="29"/>
        <v>#VALUE!</v>
      </c>
      <c r="AT63" s="253" t="e">
        <f t="shared" ca="1" si="11"/>
        <v>#DIV/0!</v>
      </c>
      <c r="AU63" s="253" t="e">
        <f t="shared" ca="1" si="12"/>
        <v>#DIV/0!</v>
      </c>
    </row>
    <row r="64" spans="1:47" outlineLevel="1" x14ac:dyDescent="0.3">
      <c r="A64" s="52" t="str">
        <f t="shared" si="30"/>
        <v/>
      </c>
      <c r="B64" s="52" t="str">
        <f t="shared" si="13"/>
        <v/>
      </c>
      <c r="C64" s="236" t="str">
        <f t="shared" si="41"/>
        <v/>
      </c>
      <c r="D64" s="236" t="str">
        <f t="shared" si="14"/>
        <v/>
      </c>
      <c r="E64" s="237" t="str">
        <f t="shared" si="31"/>
        <v/>
      </c>
      <c r="F64" s="237" t="str">
        <f t="shared" si="32"/>
        <v/>
      </c>
      <c r="G64" s="238" t="str">
        <f t="shared" si="33"/>
        <v/>
      </c>
      <c r="H64" s="239" t="str">
        <f t="shared" si="34"/>
        <v/>
      </c>
      <c r="I64" s="237" t="str">
        <f t="shared" si="35"/>
        <v/>
      </c>
      <c r="J64" s="240" t="str">
        <f t="shared" si="36"/>
        <v/>
      </c>
      <c r="K64" s="241" t="str">
        <f t="shared" si="37"/>
        <v/>
      </c>
      <c r="L64" s="242" t="str">
        <f t="shared" si="15"/>
        <v/>
      </c>
      <c r="M64" s="242" t="str">
        <f t="shared" si="16"/>
        <v/>
      </c>
      <c r="N64" s="242" t="str">
        <f t="shared" si="17"/>
        <v/>
      </c>
      <c r="O64" s="243" t="str">
        <f t="shared" si="0"/>
        <v/>
      </c>
      <c r="P64" s="244" t="str">
        <f t="shared" si="18"/>
        <v/>
      </c>
      <c r="Q64" s="244" t="str">
        <f t="shared" si="38"/>
        <v/>
      </c>
      <c r="R64" s="244"/>
      <c r="S64" s="245" t="str">
        <f t="shared" si="19"/>
        <v/>
      </c>
      <c r="T64" s="244" t="str">
        <f t="shared" si="20"/>
        <v/>
      </c>
      <c r="U64" s="244" t="str">
        <f t="shared" si="39"/>
        <v/>
      </c>
      <c r="V64" s="244"/>
      <c r="W64" s="244" t="str">
        <f t="shared" si="40"/>
        <v/>
      </c>
      <c r="X64" s="246" t="str">
        <f t="shared" si="1"/>
        <v/>
      </c>
      <c r="Y64" s="240" t="str">
        <f t="shared" si="21"/>
        <v/>
      </c>
      <c r="Z64" s="240">
        <f t="shared" si="22"/>
        <v>0</v>
      </c>
      <c r="AA64" s="240"/>
      <c r="AB64" s="240">
        <f t="shared" si="2"/>
        <v>0</v>
      </c>
      <c r="AC64" s="244" t="str">
        <f t="shared" si="23"/>
        <v/>
      </c>
      <c r="AD64" s="244" t="str">
        <f t="shared" si="3"/>
        <v/>
      </c>
      <c r="AE64" s="247">
        <f t="shared" si="4"/>
        <v>0</v>
      </c>
      <c r="AF64" s="247" t="str">
        <f t="shared" si="5"/>
        <v/>
      </c>
      <c r="AG64" s="244" t="str">
        <f t="shared" si="6"/>
        <v/>
      </c>
      <c r="AH64" s="61" t="str">
        <f t="shared" si="24"/>
        <v/>
      </c>
      <c r="AI64" s="248">
        <f t="shared" si="25"/>
        <v>0</v>
      </c>
      <c r="AJ64" s="244">
        <f t="shared" si="7"/>
        <v>0</v>
      </c>
      <c r="AK64" s="25"/>
      <c r="AL64" s="249">
        <f t="shared" si="8"/>
        <v>0</v>
      </c>
      <c r="AM64" s="250">
        <f t="shared" si="26"/>
        <v>0</v>
      </c>
      <c r="AN64" s="16"/>
      <c r="AO64" s="251" t="e">
        <f t="shared" si="27"/>
        <v>#VALUE!</v>
      </c>
      <c r="AP64" s="252" t="e">
        <f t="shared" si="9"/>
        <v>#VALUE!</v>
      </c>
      <c r="AQ64" s="253" t="e">
        <f t="shared" ca="1" si="28"/>
        <v>#DIV/0!</v>
      </c>
      <c r="AR64" s="253" t="e">
        <f t="shared" ca="1" si="10"/>
        <v>#DIV/0!</v>
      </c>
      <c r="AS64" s="254" t="e">
        <f t="shared" ca="1" si="29"/>
        <v>#VALUE!</v>
      </c>
      <c r="AT64" s="253" t="e">
        <f t="shared" ca="1" si="11"/>
        <v>#DIV/0!</v>
      </c>
      <c r="AU64" s="253" t="e">
        <f t="shared" ca="1" si="12"/>
        <v>#DIV/0!</v>
      </c>
    </row>
    <row r="65" spans="1:47" outlineLevel="1" x14ac:dyDescent="0.3">
      <c r="A65" s="52" t="str">
        <f t="shared" si="30"/>
        <v/>
      </c>
      <c r="B65" s="52" t="str">
        <f t="shared" si="13"/>
        <v/>
      </c>
      <c r="C65" s="236" t="str">
        <f t="shared" si="41"/>
        <v/>
      </c>
      <c r="D65" s="236" t="str">
        <f t="shared" si="14"/>
        <v/>
      </c>
      <c r="E65" s="237" t="str">
        <f t="shared" si="31"/>
        <v/>
      </c>
      <c r="F65" s="237" t="str">
        <f t="shared" si="32"/>
        <v/>
      </c>
      <c r="G65" s="238" t="str">
        <f t="shared" si="33"/>
        <v/>
      </c>
      <c r="H65" s="239" t="str">
        <f t="shared" si="34"/>
        <v/>
      </c>
      <c r="I65" s="237" t="str">
        <f t="shared" si="35"/>
        <v/>
      </c>
      <c r="J65" s="240" t="str">
        <f t="shared" si="36"/>
        <v/>
      </c>
      <c r="K65" s="241" t="str">
        <f t="shared" si="37"/>
        <v/>
      </c>
      <c r="L65" s="242" t="str">
        <f t="shared" si="15"/>
        <v/>
      </c>
      <c r="M65" s="242" t="str">
        <f t="shared" si="16"/>
        <v/>
      </c>
      <c r="N65" s="242" t="str">
        <f t="shared" si="17"/>
        <v/>
      </c>
      <c r="O65" s="243" t="str">
        <f t="shared" si="0"/>
        <v/>
      </c>
      <c r="P65" s="244" t="str">
        <f t="shared" si="18"/>
        <v/>
      </c>
      <c r="Q65" s="244" t="str">
        <f t="shared" si="38"/>
        <v/>
      </c>
      <c r="R65" s="244"/>
      <c r="S65" s="245" t="str">
        <f t="shared" si="19"/>
        <v/>
      </c>
      <c r="T65" s="244" t="str">
        <f t="shared" si="20"/>
        <v/>
      </c>
      <c r="U65" s="244" t="str">
        <f t="shared" si="39"/>
        <v/>
      </c>
      <c r="V65" s="244"/>
      <c r="W65" s="244" t="str">
        <f t="shared" si="40"/>
        <v/>
      </c>
      <c r="X65" s="246" t="str">
        <f t="shared" si="1"/>
        <v/>
      </c>
      <c r="Y65" s="240" t="str">
        <f t="shared" si="21"/>
        <v/>
      </c>
      <c r="Z65" s="240">
        <f t="shared" si="22"/>
        <v>0</v>
      </c>
      <c r="AA65" s="240"/>
      <c r="AB65" s="240">
        <f t="shared" si="2"/>
        <v>0</v>
      </c>
      <c r="AC65" s="244" t="str">
        <f t="shared" si="23"/>
        <v/>
      </c>
      <c r="AD65" s="244" t="str">
        <f t="shared" si="3"/>
        <v/>
      </c>
      <c r="AE65" s="247">
        <f t="shared" si="4"/>
        <v>0</v>
      </c>
      <c r="AF65" s="247" t="str">
        <f t="shared" si="5"/>
        <v/>
      </c>
      <c r="AG65" s="244" t="str">
        <f t="shared" si="6"/>
        <v/>
      </c>
      <c r="AH65" s="61" t="str">
        <f t="shared" si="24"/>
        <v/>
      </c>
      <c r="AI65" s="248">
        <f t="shared" si="25"/>
        <v>0</v>
      </c>
      <c r="AJ65" s="244">
        <f t="shared" si="7"/>
        <v>0</v>
      </c>
      <c r="AK65" s="25"/>
      <c r="AL65" s="249">
        <f t="shared" si="8"/>
        <v>0</v>
      </c>
      <c r="AM65" s="250">
        <f t="shared" si="26"/>
        <v>0</v>
      </c>
      <c r="AN65" s="16"/>
      <c r="AO65" s="251" t="e">
        <f t="shared" si="27"/>
        <v>#VALUE!</v>
      </c>
      <c r="AP65" s="252" t="e">
        <f t="shared" si="9"/>
        <v>#VALUE!</v>
      </c>
      <c r="AQ65" s="253" t="e">
        <f t="shared" ca="1" si="28"/>
        <v>#DIV/0!</v>
      </c>
      <c r="AR65" s="253" t="e">
        <f t="shared" ca="1" si="10"/>
        <v>#DIV/0!</v>
      </c>
      <c r="AS65" s="254" t="e">
        <f t="shared" ca="1" si="29"/>
        <v>#VALUE!</v>
      </c>
      <c r="AT65" s="253" t="e">
        <f t="shared" ca="1" si="11"/>
        <v>#DIV/0!</v>
      </c>
      <c r="AU65" s="253" t="e">
        <f t="shared" ca="1" si="12"/>
        <v>#DIV/0!</v>
      </c>
    </row>
    <row r="66" spans="1:47" outlineLevel="1" x14ac:dyDescent="0.3">
      <c r="A66" s="52" t="str">
        <f t="shared" si="30"/>
        <v/>
      </c>
      <c r="B66" s="52" t="str">
        <f t="shared" si="13"/>
        <v/>
      </c>
      <c r="C66" s="236" t="str">
        <f t="shared" si="41"/>
        <v/>
      </c>
      <c r="D66" s="236" t="str">
        <f t="shared" si="14"/>
        <v/>
      </c>
      <c r="E66" s="237" t="str">
        <f t="shared" si="31"/>
        <v/>
      </c>
      <c r="F66" s="237" t="str">
        <f t="shared" si="32"/>
        <v/>
      </c>
      <c r="G66" s="238" t="str">
        <f t="shared" si="33"/>
        <v/>
      </c>
      <c r="H66" s="239" t="str">
        <f t="shared" si="34"/>
        <v/>
      </c>
      <c r="I66" s="237" t="str">
        <f t="shared" si="35"/>
        <v/>
      </c>
      <c r="J66" s="240" t="str">
        <f t="shared" si="36"/>
        <v/>
      </c>
      <c r="K66" s="241" t="str">
        <f t="shared" si="37"/>
        <v/>
      </c>
      <c r="L66" s="242" t="str">
        <f t="shared" si="15"/>
        <v/>
      </c>
      <c r="M66" s="242" t="str">
        <f t="shared" si="16"/>
        <v/>
      </c>
      <c r="N66" s="242" t="str">
        <f t="shared" si="17"/>
        <v/>
      </c>
      <c r="O66" s="243" t="str">
        <f t="shared" si="0"/>
        <v/>
      </c>
      <c r="P66" s="244" t="str">
        <f t="shared" si="18"/>
        <v/>
      </c>
      <c r="Q66" s="244" t="str">
        <f t="shared" si="38"/>
        <v/>
      </c>
      <c r="R66" s="244"/>
      <c r="S66" s="245" t="str">
        <f t="shared" si="19"/>
        <v/>
      </c>
      <c r="T66" s="244" t="str">
        <f t="shared" si="20"/>
        <v/>
      </c>
      <c r="U66" s="244" t="str">
        <f t="shared" si="39"/>
        <v/>
      </c>
      <c r="V66" s="244"/>
      <c r="W66" s="244" t="str">
        <f t="shared" si="40"/>
        <v/>
      </c>
      <c r="X66" s="246" t="str">
        <f t="shared" si="1"/>
        <v/>
      </c>
      <c r="Y66" s="240" t="str">
        <f t="shared" si="21"/>
        <v/>
      </c>
      <c r="Z66" s="240">
        <f t="shared" si="22"/>
        <v>0</v>
      </c>
      <c r="AA66" s="240"/>
      <c r="AB66" s="240">
        <f t="shared" si="2"/>
        <v>0</v>
      </c>
      <c r="AC66" s="244" t="str">
        <f t="shared" si="23"/>
        <v/>
      </c>
      <c r="AD66" s="244" t="str">
        <f t="shared" si="3"/>
        <v/>
      </c>
      <c r="AE66" s="247">
        <f t="shared" si="4"/>
        <v>0</v>
      </c>
      <c r="AF66" s="247" t="str">
        <f t="shared" si="5"/>
        <v/>
      </c>
      <c r="AG66" s="244" t="str">
        <f t="shared" si="6"/>
        <v/>
      </c>
      <c r="AH66" s="61" t="str">
        <f t="shared" si="24"/>
        <v/>
      </c>
      <c r="AI66" s="248">
        <f t="shared" si="25"/>
        <v>0</v>
      </c>
      <c r="AJ66" s="244">
        <f t="shared" si="7"/>
        <v>0</v>
      </c>
      <c r="AK66" s="25"/>
      <c r="AL66" s="249">
        <f t="shared" si="8"/>
        <v>0</v>
      </c>
      <c r="AM66" s="250">
        <f t="shared" si="26"/>
        <v>0</v>
      </c>
      <c r="AN66" s="16"/>
      <c r="AO66" s="251" t="e">
        <f t="shared" si="27"/>
        <v>#VALUE!</v>
      </c>
      <c r="AP66" s="252" t="e">
        <f t="shared" si="9"/>
        <v>#VALUE!</v>
      </c>
      <c r="AQ66" s="253" t="e">
        <f t="shared" ca="1" si="28"/>
        <v>#DIV/0!</v>
      </c>
      <c r="AR66" s="253" t="e">
        <f t="shared" ca="1" si="10"/>
        <v>#DIV/0!</v>
      </c>
      <c r="AS66" s="254" t="e">
        <f t="shared" ca="1" si="29"/>
        <v>#VALUE!</v>
      </c>
      <c r="AT66" s="253" t="e">
        <f t="shared" ca="1" si="11"/>
        <v>#DIV/0!</v>
      </c>
      <c r="AU66" s="253" t="e">
        <f t="shared" ca="1" si="12"/>
        <v>#DIV/0!</v>
      </c>
    </row>
    <row r="67" spans="1:47" outlineLevel="1" x14ac:dyDescent="0.3">
      <c r="A67" s="52" t="str">
        <f t="shared" si="30"/>
        <v/>
      </c>
      <c r="B67" s="52" t="str">
        <f t="shared" si="13"/>
        <v/>
      </c>
      <c r="C67" s="236" t="str">
        <f t="shared" si="41"/>
        <v/>
      </c>
      <c r="D67" s="236" t="str">
        <f t="shared" si="14"/>
        <v/>
      </c>
      <c r="E67" s="237" t="str">
        <f t="shared" si="31"/>
        <v/>
      </c>
      <c r="F67" s="237" t="str">
        <f t="shared" si="32"/>
        <v/>
      </c>
      <c r="G67" s="238" t="str">
        <f t="shared" si="33"/>
        <v/>
      </c>
      <c r="H67" s="239" t="str">
        <f t="shared" si="34"/>
        <v/>
      </c>
      <c r="I67" s="237" t="str">
        <f t="shared" si="35"/>
        <v/>
      </c>
      <c r="J67" s="240" t="str">
        <f t="shared" si="36"/>
        <v/>
      </c>
      <c r="K67" s="241" t="str">
        <f t="shared" si="37"/>
        <v/>
      </c>
      <c r="L67" s="242" t="str">
        <f t="shared" si="15"/>
        <v/>
      </c>
      <c r="M67" s="242" t="str">
        <f t="shared" si="16"/>
        <v/>
      </c>
      <c r="N67" s="242" t="str">
        <f t="shared" si="17"/>
        <v/>
      </c>
      <c r="O67" s="243" t="str">
        <f t="shared" si="0"/>
        <v/>
      </c>
      <c r="P67" s="244" t="str">
        <f t="shared" si="18"/>
        <v/>
      </c>
      <c r="Q67" s="244" t="str">
        <f t="shared" si="38"/>
        <v/>
      </c>
      <c r="R67" s="244"/>
      <c r="S67" s="245" t="str">
        <f t="shared" si="19"/>
        <v/>
      </c>
      <c r="T67" s="244" t="str">
        <f t="shared" si="20"/>
        <v/>
      </c>
      <c r="U67" s="244" t="str">
        <f t="shared" si="39"/>
        <v/>
      </c>
      <c r="V67" s="244"/>
      <c r="W67" s="244" t="str">
        <f t="shared" si="40"/>
        <v/>
      </c>
      <c r="X67" s="246" t="str">
        <f t="shared" si="1"/>
        <v/>
      </c>
      <c r="Y67" s="240" t="str">
        <f t="shared" si="21"/>
        <v/>
      </c>
      <c r="Z67" s="240">
        <f t="shared" si="22"/>
        <v>0</v>
      </c>
      <c r="AA67" s="240"/>
      <c r="AB67" s="240">
        <f t="shared" si="2"/>
        <v>0</v>
      </c>
      <c r="AC67" s="244" t="str">
        <f t="shared" si="23"/>
        <v/>
      </c>
      <c r="AD67" s="244" t="str">
        <f t="shared" si="3"/>
        <v/>
      </c>
      <c r="AE67" s="247">
        <f t="shared" si="4"/>
        <v>0</v>
      </c>
      <c r="AF67" s="247" t="str">
        <f t="shared" si="5"/>
        <v/>
      </c>
      <c r="AG67" s="244" t="str">
        <f t="shared" si="6"/>
        <v/>
      </c>
      <c r="AH67" s="61" t="str">
        <f t="shared" si="24"/>
        <v/>
      </c>
      <c r="AI67" s="248">
        <f t="shared" si="25"/>
        <v>0</v>
      </c>
      <c r="AJ67" s="244">
        <f t="shared" si="7"/>
        <v>0</v>
      </c>
      <c r="AK67" s="25"/>
      <c r="AL67" s="249">
        <f t="shared" si="8"/>
        <v>0</v>
      </c>
      <c r="AM67" s="250">
        <f t="shared" si="26"/>
        <v>0</v>
      </c>
      <c r="AN67" s="16"/>
      <c r="AO67" s="251" t="e">
        <f t="shared" si="27"/>
        <v>#VALUE!</v>
      </c>
      <c r="AP67" s="252" t="e">
        <f t="shared" si="9"/>
        <v>#VALUE!</v>
      </c>
      <c r="AQ67" s="253" t="e">
        <f t="shared" ca="1" si="28"/>
        <v>#DIV/0!</v>
      </c>
      <c r="AR67" s="253" t="e">
        <f t="shared" ca="1" si="10"/>
        <v>#DIV/0!</v>
      </c>
      <c r="AS67" s="254" t="e">
        <f t="shared" ca="1" si="29"/>
        <v>#VALUE!</v>
      </c>
      <c r="AT67" s="253" t="e">
        <f t="shared" ca="1" si="11"/>
        <v>#DIV/0!</v>
      </c>
      <c r="AU67" s="253" t="e">
        <f t="shared" ca="1" si="12"/>
        <v>#DIV/0!</v>
      </c>
    </row>
    <row r="68" spans="1:47" outlineLevel="1" x14ac:dyDescent="0.3">
      <c r="A68" s="52" t="str">
        <f t="shared" si="30"/>
        <v/>
      </c>
      <c r="B68" s="52" t="str">
        <f t="shared" si="13"/>
        <v/>
      </c>
      <c r="C68" s="236" t="str">
        <f t="shared" si="41"/>
        <v/>
      </c>
      <c r="D68" s="236" t="str">
        <f t="shared" si="14"/>
        <v/>
      </c>
      <c r="E68" s="237" t="str">
        <f t="shared" si="31"/>
        <v/>
      </c>
      <c r="F68" s="237" t="str">
        <f t="shared" si="32"/>
        <v/>
      </c>
      <c r="G68" s="238" t="str">
        <f t="shared" si="33"/>
        <v/>
      </c>
      <c r="H68" s="239" t="str">
        <f t="shared" si="34"/>
        <v/>
      </c>
      <c r="I68" s="237" t="str">
        <f t="shared" si="35"/>
        <v/>
      </c>
      <c r="J68" s="240" t="str">
        <f t="shared" si="36"/>
        <v/>
      </c>
      <c r="K68" s="241" t="str">
        <f t="shared" si="37"/>
        <v/>
      </c>
      <c r="L68" s="242" t="str">
        <f t="shared" si="15"/>
        <v/>
      </c>
      <c r="M68" s="242" t="str">
        <f t="shared" si="16"/>
        <v/>
      </c>
      <c r="N68" s="242" t="str">
        <f t="shared" si="17"/>
        <v/>
      </c>
      <c r="O68" s="243" t="str">
        <f t="shared" si="0"/>
        <v/>
      </c>
      <c r="P68" s="244" t="str">
        <f t="shared" si="18"/>
        <v/>
      </c>
      <c r="Q68" s="244" t="str">
        <f t="shared" si="38"/>
        <v/>
      </c>
      <c r="R68" s="244"/>
      <c r="S68" s="245" t="str">
        <f t="shared" si="19"/>
        <v/>
      </c>
      <c r="T68" s="244" t="str">
        <f t="shared" si="20"/>
        <v/>
      </c>
      <c r="U68" s="244" t="str">
        <f t="shared" si="39"/>
        <v/>
      </c>
      <c r="V68" s="244"/>
      <c r="W68" s="244" t="str">
        <f t="shared" si="40"/>
        <v/>
      </c>
      <c r="X68" s="246" t="str">
        <f t="shared" si="1"/>
        <v/>
      </c>
      <c r="Y68" s="240" t="str">
        <f t="shared" si="21"/>
        <v/>
      </c>
      <c r="Z68" s="240">
        <f t="shared" si="22"/>
        <v>0</v>
      </c>
      <c r="AA68" s="240"/>
      <c r="AB68" s="240">
        <f t="shared" si="2"/>
        <v>0</v>
      </c>
      <c r="AC68" s="244" t="str">
        <f t="shared" si="23"/>
        <v/>
      </c>
      <c r="AD68" s="244" t="str">
        <f t="shared" si="3"/>
        <v/>
      </c>
      <c r="AE68" s="247">
        <f t="shared" si="4"/>
        <v>0</v>
      </c>
      <c r="AF68" s="247" t="str">
        <f t="shared" si="5"/>
        <v/>
      </c>
      <c r="AG68" s="244" t="str">
        <f t="shared" si="6"/>
        <v/>
      </c>
      <c r="AH68" s="61" t="str">
        <f t="shared" si="24"/>
        <v/>
      </c>
      <c r="AI68" s="248">
        <f t="shared" si="25"/>
        <v>0</v>
      </c>
      <c r="AJ68" s="244">
        <f t="shared" si="7"/>
        <v>0</v>
      </c>
      <c r="AK68" s="25"/>
      <c r="AL68" s="249">
        <f t="shared" si="8"/>
        <v>0</v>
      </c>
      <c r="AM68" s="250">
        <f t="shared" si="26"/>
        <v>0</v>
      </c>
      <c r="AN68" s="16"/>
      <c r="AO68" s="251" t="e">
        <f t="shared" si="27"/>
        <v>#VALUE!</v>
      </c>
      <c r="AP68" s="252" t="e">
        <f t="shared" si="9"/>
        <v>#VALUE!</v>
      </c>
      <c r="AQ68" s="253" t="e">
        <f t="shared" ca="1" si="28"/>
        <v>#DIV/0!</v>
      </c>
      <c r="AR68" s="253" t="e">
        <f t="shared" ca="1" si="10"/>
        <v>#DIV/0!</v>
      </c>
      <c r="AS68" s="254" t="e">
        <f t="shared" ca="1" si="29"/>
        <v>#VALUE!</v>
      </c>
      <c r="AT68" s="253" t="e">
        <f t="shared" ca="1" si="11"/>
        <v>#DIV/0!</v>
      </c>
      <c r="AU68" s="253" t="e">
        <f t="shared" ca="1" si="12"/>
        <v>#DIV/0!</v>
      </c>
    </row>
    <row r="69" spans="1:47" outlineLevel="1" x14ac:dyDescent="0.3">
      <c r="A69" s="52" t="str">
        <f t="shared" si="30"/>
        <v/>
      </c>
      <c r="B69" s="52" t="str">
        <f t="shared" si="13"/>
        <v/>
      </c>
      <c r="C69" s="236" t="str">
        <f t="shared" si="41"/>
        <v/>
      </c>
      <c r="D69" s="236" t="str">
        <f t="shared" si="14"/>
        <v/>
      </c>
      <c r="E69" s="237" t="str">
        <f t="shared" si="31"/>
        <v/>
      </c>
      <c r="F69" s="237" t="str">
        <f t="shared" si="32"/>
        <v/>
      </c>
      <c r="G69" s="238" t="str">
        <f t="shared" si="33"/>
        <v/>
      </c>
      <c r="H69" s="239" t="str">
        <f t="shared" si="34"/>
        <v/>
      </c>
      <c r="I69" s="237" t="str">
        <f t="shared" si="35"/>
        <v/>
      </c>
      <c r="J69" s="240" t="str">
        <f t="shared" si="36"/>
        <v/>
      </c>
      <c r="K69" s="241" t="str">
        <f t="shared" si="37"/>
        <v/>
      </c>
      <c r="L69" s="242" t="str">
        <f t="shared" si="15"/>
        <v/>
      </c>
      <c r="M69" s="242" t="str">
        <f t="shared" si="16"/>
        <v/>
      </c>
      <c r="N69" s="242" t="str">
        <f t="shared" si="17"/>
        <v/>
      </c>
      <c r="O69" s="243" t="str">
        <f t="shared" si="0"/>
        <v/>
      </c>
      <c r="P69" s="244" t="str">
        <f t="shared" si="18"/>
        <v/>
      </c>
      <c r="Q69" s="244" t="str">
        <f t="shared" si="38"/>
        <v/>
      </c>
      <c r="R69" s="244"/>
      <c r="S69" s="245" t="str">
        <f t="shared" si="19"/>
        <v/>
      </c>
      <c r="T69" s="244" t="str">
        <f t="shared" si="20"/>
        <v/>
      </c>
      <c r="U69" s="244" t="str">
        <f t="shared" si="39"/>
        <v/>
      </c>
      <c r="V69" s="244"/>
      <c r="W69" s="244" t="str">
        <f t="shared" si="40"/>
        <v/>
      </c>
      <c r="X69" s="246" t="str">
        <f t="shared" si="1"/>
        <v/>
      </c>
      <c r="Y69" s="240" t="str">
        <f t="shared" si="21"/>
        <v/>
      </c>
      <c r="Z69" s="240">
        <f t="shared" si="22"/>
        <v>0</v>
      </c>
      <c r="AA69" s="240"/>
      <c r="AB69" s="240">
        <f t="shared" si="2"/>
        <v>0</v>
      </c>
      <c r="AC69" s="244" t="str">
        <f t="shared" si="23"/>
        <v/>
      </c>
      <c r="AD69" s="244" t="str">
        <f t="shared" si="3"/>
        <v/>
      </c>
      <c r="AE69" s="247">
        <f t="shared" si="4"/>
        <v>0</v>
      </c>
      <c r="AF69" s="247" t="str">
        <f t="shared" si="5"/>
        <v/>
      </c>
      <c r="AG69" s="244" t="str">
        <f t="shared" si="6"/>
        <v/>
      </c>
      <c r="AH69" s="61" t="str">
        <f t="shared" si="24"/>
        <v/>
      </c>
      <c r="AI69" s="248">
        <f t="shared" si="25"/>
        <v>0</v>
      </c>
      <c r="AJ69" s="244">
        <f t="shared" si="7"/>
        <v>0</v>
      </c>
      <c r="AK69" s="25"/>
      <c r="AL69" s="249">
        <f t="shared" si="8"/>
        <v>0</v>
      </c>
      <c r="AM69" s="250">
        <f t="shared" si="26"/>
        <v>0</v>
      </c>
      <c r="AN69" s="16"/>
      <c r="AO69" s="251" t="e">
        <f t="shared" si="27"/>
        <v>#VALUE!</v>
      </c>
      <c r="AP69" s="252" t="e">
        <f t="shared" si="9"/>
        <v>#VALUE!</v>
      </c>
      <c r="AQ69" s="253" t="e">
        <f t="shared" ca="1" si="28"/>
        <v>#DIV/0!</v>
      </c>
      <c r="AR69" s="253" t="e">
        <f t="shared" ca="1" si="10"/>
        <v>#DIV/0!</v>
      </c>
      <c r="AS69" s="254" t="e">
        <f t="shared" ca="1" si="29"/>
        <v>#VALUE!</v>
      </c>
      <c r="AT69" s="253" t="e">
        <f t="shared" ca="1" si="11"/>
        <v>#DIV/0!</v>
      </c>
      <c r="AU69" s="253" t="e">
        <f t="shared" ca="1" si="12"/>
        <v>#DIV/0!</v>
      </c>
    </row>
    <row r="70" spans="1:47" outlineLevel="1" x14ac:dyDescent="0.3">
      <c r="A70" s="52" t="str">
        <f t="shared" si="30"/>
        <v/>
      </c>
      <c r="B70" s="52" t="str">
        <f t="shared" si="13"/>
        <v/>
      </c>
      <c r="C70" s="236" t="str">
        <f t="shared" si="41"/>
        <v/>
      </c>
      <c r="D70" s="236" t="str">
        <f t="shared" si="14"/>
        <v/>
      </c>
      <c r="E70" s="237" t="str">
        <f t="shared" si="31"/>
        <v/>
      </c>
      <c r="F70" s="237" t="str">
        <f t="shared" si="32"/>
        <v/>
      </c>
      <c r="G70" s="238" t="str">
        <f t="shared" si="33"/>
        <v/>
      </c>
      <c r="H70" s="239" t="str">
        <f t="shared" si="34"/>
        <v/>
      </c>
      <c r="I70" s="237" t="str">
        <f t="shared" si="35"/>
        <v/>
      </c>
      <c r="J70" s="240" t="str">
        <f t="shared" si="36"/>
        <v/>
      </c>
      <c r="K70" s="241" t="str">
        <f t="shared" si="37"/>
        <v/>
      </c>
      <c r="L70" s="242" t="str">
        <f t="shared" si="15"/>
        <v/>
      </c>
      <c r="M70" s="242" t="str">
        <f t="shared" si="16"/>
        <v/>
      </c>
      <c r="N70" s="242" t="str">
        <f t="shared" si="17"/>
        <v/>
      </c>
      <c r="O70" s="243" t="str">
        <f t="shared" si="0"/>
        <v/>
      </c>
      <c r="P70" s="244" t="str">
        <f t="shared" si="18"/>
        <v/>
      </c>
      <c r="Q70" s="244" t="str">
        <f t="shared" si="38"/>
        <v/>
      </c>
      <c r="R70" s="244"/>
      <c r="S70" s="245" t="str">
        <f t="shared" si="19"/>
        <v/>
      </c>
      <c r="T70" s="244" t="str">
        <f t="shared" si="20"/>
        <v/>
      </c>
      <c r="U70" s="244" t="str">
        <f t="shared" si="39"/>
        <v/>
      </c>
      <c r="V70" s="244"/>
      <c r="W70" s="244" t="str">
        <f t="shared" si="40"/>
        <v/>
      </c>
      <c r="X70" s="246" t="str">
        <f t="shared" si="1"/>
        <v/>
      </c>
      <c r="Y70" s="240" t="str">
        <f t="shared" si="21"/>
        <v/>
      </c>
      <c r="Z70" s="240">
        <f t="shared" si="22"/>
        <v>0</v>
      </c>
      <c r="AA70" s="240"/>
      <c r="AB70" s="240">
        <f t="shared" si="2"/>
        <v>0</v>
      </c>
      <c r="AC70" s="244" t="str">
        <f t="shared" si="23"/>
        <v/>
      </c>
      <c r="AD70" s="244" t="str">
        <f t="shared" si="3"/>
        <v/>
      </c>
      <c r="AE70" s="247">
        <f t="shared" si="4"/>
        <v>0</v>
      </c>
      <c r="AF70" s="247" t="str">
        <f t="shared" si="5"/>
        <v/>
      </c>
      <c r="AG70" s="244" t="str">
        <f t="shared" si="6"/>
        <v/>
      </c>
      <c r="AH70" s="61" t="str">
        <f t="shared" si="24"/>
        <v/>
      </c>
      <c r="AI70" s="248">
        <f t="shared" si="25"/>
        <v>0</v>
      </c>
      <c r="AJ70" s="244">
        <f t="shared" si="7"/>
        <v>0</v>
      </c>
      <c r="AK70" s="25"/>
      <c r="AL70" s="249">
        <f t="shared" si="8"/>
        <v>0</v>
      </c>
      <c r="AM70" s="250">
        <f t="shared" si="26"/>
        <v>0</v>
      </c>
      <c r="AN70" s="16"/>
      <c r="AO70" s="251" t="e">
        <f t="shared" si="27"/>
        <v>#VALUE!</v>
      </c>
      <c r="AP70" s="252" t="e">
        <f t="shared" si="9"/>
        <v>#VALUE!</v>
      </c>
      <c r="AQ70" s="253" t="e">
        <f t="shared" ca="1" si="28"/>
        <v>#DIV/0!</v>
      </c>
      <c r="AR70" s="253" t="e">
        <f t="shared" ca="1" si="10"/>
        <v>#DIV/0!</v>
      </c>
      <c r="AS70" s="254" t="e">
        <f t="shared" ca="1" si="29"/>
        <v>#VALUE!</v>
      </c>
      <c r="AT70" s="253" t="e">
        <f t="shared" ca="1" si="11"/>
        <v>#DIV/0!</v>
      </c>
      <c r="AU70" s="253" t="e">
        <f t="shared" ca="1" si="12"/>
        <v>#DIV/0!</v>
      </c>
    </row>
    <row r="71" spans="1:47" outlineLevel="1" x14ac:dyDescent="0.3">
      <c r="A71" s="52" t="str">
        <f t="shared" si="30"/>
        <v/>
      </c>
      <c r="B71" s="52" t="str">
        <f t="shared" si="13"/>
        <v/>
      </c>
      <c r="C71" s="236" t="str">
        <f t="shared" si="41"/>
        <v/>
      </c>
      <c r="D71" s="236" t="str">
        <f t="shared" si="14"/>
        <v/>
      </c>
      <c r="E71" s="237" t="str">
        <f t="shared" si="31"/>
        <v/>
      </c>
      <c r="F71" s="237" t="str">
        <f t="shared" si="32"/>
        <v/>
      </c>
      <c r="G71" s="238" t="str">
        <f t="shared" si="33"/>
        <v/>
      </c>
      <c r="H71" s="239" t="str">
        <f t="shared" si="34"/>
        <v/>
      </c>
      <c r="I71" s="237" t="str">
        <f t="shared" si="35"/>
        <v/>
      </c>
      <c r="J71" s="240" t="str">
        <f t="shared" si="36"/>
        <v/>
      </c>
      <c r="K71" s="241" t="str">
        <f t="shared" si="37"/>
        <v/>
      </c>
      <c r="L71" s="242" t="str">
        <f t="shared" si="15"/>
        <v/>
      </c>
      <c r="M71" s="242" t="str">
        <f t="shared" si="16"/>
        <v/>
      </c>
      <c r="N71" s="242" t="str">
        <f t="shared" si="17"/>
        <v/>
      </c>
      <c r="O71" s="243" t="str">
        <f t="shared" si="0"/>
        <v/>
      </c>
      <c r="P71" s="244" t="str">
        <f t="shared" si="18"/>
        <v/>
      </c>
      <c r="Q71" s="244" t="str">
        <f t="shared" si="38"/>
        <v/>
      </c>
      <c r="R71" s="244"/>
      <c r="S71" s="245" t="str">
        <f t="shared" si="19"/>
        <v/>
      </c>
      <c r="T71" s="244" t="str">
        <f t="shared" si="20"/>
        <v/>
      </c>
      <c r="U71" s="244" t="str">
        <f t="shared" si="39"/>
        <v/>
      </c>
      <c r="V71" s="244"/>
      <c r="W71" s="244" t="str">
        <f t="shared" si="40"/>
        <v/>
      </c>
      <c r="X71" s="246" t="str">
        <f t="shared" si="1"/>
        <v/>
      </c>
      <c r="Y71" s="240" t="str">
        <f t="shared" si="21"/>
        <v/>
      </c>
      <c r="Z71" s="240">
        <f t="shared" si="22"/>
        <v>0</v>
      </c>
      <c r="AA71" s="240"/>
      <c r="AB71" s="240">
        <f t="shared" si="2"/>
        <v>0</v>
      </c>
      <c r="AC71" s="244" t="str">
        <f t="shared" si="23"/>
        <v/>
      </c>
      <c r="AD71" s="244" t="str">
        <f t="shared" si="3"/>
        <v/>
      </c>
      <c r="AE71" s="247">
        <f t="shared" si="4"/>
        <v>0</v>
      </c>
      <c r="AF71" s="247" t="str">
        <f t="shared" si="5"/>
        <v/>
      </c>
      <c r="AG71" s="244" t="str">
        <f t="shared" si="6"/>
        <v/>
      </c>
      <c r="AH71" s="61" t="str">
        <f t="shared" si="24"/>
        <v/>
      </c>
      <c r="AI71" s="248">
        <f t="shared" si="25"/>
        <v>0</v>
      </c>
      <c r="AJ71" s="244">
        <f t="shared" si="7"/>
        <v>0</v>
      </c>
      <c r="AK71" s="25"/>
      <c r="AL71" s="249">
        <f t="shared" si="8"/>
        <v>0</v>
      </c>
      <c r="AM71" s="250">
        <f t="shared" si="26"/>
        <v>0</v>
      </c>
      <c r="AN71" s="16"/>
      <c r="AO71" s="251" t="e">
        <f t="shared" si="27"/>
        <v>#VALUE!</v>
      </c>
      <c r="AP71" s="252" t="e">
        <f t="shared" si="9"/>
        <v>#VALUE!</v>
      </c>
      <c r="AQ71" s="253" t="e">
        <f t="shared" ca="1" si="28"/>
        <v>#DIV/0!</v>
      </c>
      <c r="AR71" s="253" t="e">
        <f t="shared" ca="1" si="10"/>
        <v>#DIV/0!</v>
      </c>
      <c r="AS71" s="254" t="e">
        <f t="shared" ca="1" si="29"/>
        <v>#VALUE!</v>
      </c>
      <c r="AT71" s="253" t="e">
        <f t="shared" ca="1" si="11"/>
        <v>#DIV/0!</v>
      </c>
      <c r="AU71" s="253" t="e">
        <f t="shared" ca="1" si="12"/>
        <v>#DIV/0!</v>
      </c>
    </row>
    <row r="72" spans="1:47" outlineLevel="1" x14ac:dyDescent="0.3">
      <c r="A72" s="52" t="str">
        <f t="shared" si="30"/>
        <v/>
      </c>
      <c r="B72" s="52" t="str">
        <f t="shared" si="13"/>
        <v/>
      </c>
      <c r="C72" s="236" t="str">
        <f t="shared" si="41"/>
        <v/>
      </c>
      <c r="D72" s="236" t="str">
        <f t="shared" si="14"/>
        <v/>
      </c>
      <c r="E72" s="237" t="str">
        <f t="shared" si="31"/>
        <v/>
      </c>
      <c r="F72" s="237" t="str">
        <f t="shared" si="32"/>
        <v/>
      </c>
      <c r="G72" s="238" t="str">
        <f t="shared" si="33"/>
        <v/>
      </c>
      <c r="H72" s="239" t="str">
        <f t="shared" si="34"/>
        <v/>
      </c>
      <c r="I72" s="237" t="str">
        <f t="shared" si="35"/>
        <v/>
      </c>
      <c r="J72" s="240" t="str">
        <f t="shared" si="36"/>
        <v/>
      </c>
      <c r="K72" s="241" t="str">
        <f t="shared" si="37"/>
        <v/>
      </c>
      <c r="L72" s="242" t="str">
        <f t="shared" si="15"/>
        <v/>
      </c>
      <c r="M72" s="242" t="str">
        <f t="shared" si="16"/>
        <v/>
      </c>
      <c r="N72" s="242" t="str">
        <f t="shared" si="17"/>
        <v/>
      </c>
      <c r="O72" s="243" t="str">
        <f t="shared" si="0"/>
        <v/>
      </c>
      <c r="P72" s="244" t="str">
        <f t="shared" si="18"/>
        <v/>
      </c>
      <c r="Q72" s="244" t="str">
        <f t="shared" si="38"/>
        <v/>
      </c>
      <c r="R72" s="244"/>
      <c r="S72" s="245" t="str">
        <f t="shared" si="19"/>
        <v/>
      </c>
      <c r="T72" s="244" t="str">
        <f t="shared" si="20"/>
        <v/>
      </c>
      <c r="U72" s="244" t="str">
        <f t="shared" si="39"/>
        <v/>
      </c>
      <c r="V72" s="244"/>
      <c r="W72" s="244" t="str">
        <f t="shared" si="40"/>
        <v/>
      </c>
      <c r="X72" s="246" t="str">
        <f t="shared" si="1"/>
        <v/>
      </c>
      <c r="Y72" s="240" t="str">
        <f t="shared" si="21"/>
        <v/>
      </c>
      <c r="Z72" s="240">
        <f t="shared" si="22"/>
        <v>0</v>
      </c>
      <c r="AA72" s="240"/>
      <c r="AB72" s="240">
        <f t="shared" si="2"/>
        <v>0</v>
      </c>
      <c r="AC72" s="244" t="str">
        <f t="shared" si="23"/>
        <v/>
      </c>
      <c r="AD72" s="244" t="str">
        <f t="shared" si="3"/>
        <v/>
      </c>
      <c r="AE72" s="247">
        <f t="shared" si="4"/>
        <v>0</v>
      </c>
      <c r="AF72" s="247" t="str">
        <f t="shared" si="5"/>
        <v/>
      </c>
      <c r="AG72" s="244" t="str">
        <f t="shared" si="6"/>
        <v/>
      </c>
      <c r="AH72" s="61" t="str">
        <f t="shared" si="24"/>
        <v/>
      </c>
      <c r="AI72" s="248">
        <f t="shared" si="25"/>
        <v>0</v>
      </c>
      <c r="AJ72" s="244">
        <f t="shared" si="7"/>
        <v>0</v>
      </c>
      <c r="AK72" s="25"/>
      <c r="AL72" s="249">
        <f t="shared" si="8"/>
        <v>0</v>
      </c>
      <c r="AM72" s="250">
        <f t="shared" si="26"/>
        <v>0</v>
      </c>
      <c r="AN72" s="16"/>
      <c r="AO72" s="251" t="e">
        <f t="shared" si="27"/>
        <v>#VALUE!</v>
      </c>
      <c r="AP72" s="252" t="e">
        <f t="shared" si="9"/>
        <v>#VALUE!</v>
      </c>
      <c r="AQ72" s="253" t="e">
        <f t="shared" ca="1" si="28"/>
        <v>#DIV/0!</v>
      </c>
      <c r="AR72" s="253" t="e">
        <f t="shared" ca="1" si="10"/>
        <v>#DIV/0!</v>
      </c>
      <c r="AS72" s="254" t="e">
        <f t="shared" ca="1" si="29"/>
        <v>#VALUE!</v>
      </c>
      <c r="AT72" s="253" t="e">
        <f t="shared" ca="1" si="11"/>
        <v>#DIV/0!</v>
      </c>
      <c r="AU72" s="253" t="e">
        <f t="shared" ca="1" si="12"/>
        <v>#DIV/0!</v>
      </c>
    </row>
    <row r="73" spans="1:47" outlineLevel="1" x14ac:dyDescent="0.3">
      <c r="A73" s="52" t="str">
        <f t="shared" si="30"/>
        <v/>
      </c>
      <c r="B73" s="52" t="str">
        <f t="shared" si="13"/>
        <v/>
      </c>
      <c r="C73" s="236" t="str">
        <f t="shared" si="41"/>
        <v/>
      </c>
      <c r="D73" s="236" t="str">
        <f t="shared" si="14"/>
        <v/>
      </c>
      <c r="E73" s="237" t="str">
        <f t="shared" si="31"/>
        <v/>
      </c>
      <c r="F73" s="237" t="str">
        <f t="shared" si="32"/>
        <v/>
      </c>
      <c r="G73" s="238" t="str">
        <f t="shared" si="33"/>
        <v/>
      </c>
      <c r="H73" s="239" t="str">
        <f t="shared" si="34"/>
        <v/>
      </c>
      <c r="I73" s="237" t="str">
        <f t="shared" si="35"/>
        <v/>
      </c>
      <c r="J73" s="240" t="str">
        <f t="shared" si="36"/>
        <v/>
      </c>
      <c r="K73" s="241" t="str">
        <f t="shared" si="37"/>
        <v/>
      </c>
      <c r="L73" s="242" t="str">
        <f t="shared" si="15"/>
        <v/>
      </c>
      <c r="M73" s="242" t="str">
        <f t="shared" si="16"/>
        <v/>
      </c>
      <c r="N73" s="242" t="str">
        <f t="shared" si="17"/>
        <v/>
      </c>
      <c r="O73" s="243" t="str">
        <f t="shared" si="0"/>
        <v/>
      </c>
      <c r="P73" s="244" t="str">
        <f t="shared" si="18"/>
        <v/>
      </c>
      <c r="Q73" s="244" t="str">
        <f t="shared" si="38"/>
        <v/>
      </c>
      <c r="R73" s="244"/>
      <c r="S73" s="245" t="str">
        <f t="shared" si="19"/>
        <v/>
      </c>
      <c r="T73" s="244" t="str">
        <f t="shared" si="20"/>
        <v/>
      </c>
      <c r="U73" s="244" t="str">
        <f t="shared" si="39"/>
        <v/>
      </c>
      <c r="V73" s="244"/>
      <c r="W73" s="244" t="str">
        <f t="shared" si="40"/>
        <v/>
      </c>
      <c r="X73" s="246" t="str">
        <f t="shared" si="1"/>
        <v/>
      </c>
      <c r="Y73" s="240" t="str">
        <f t="shared" si="21"/>
        <v/>
      </c>
      <c r="Z73" s="240">
        <f t="shared" si="22"/>
        <v>0</v>
      </c>
      <c r="AA73" s="240"/>
      <c r="AB73" s="240">
        <f t="shared" si="2"/>
        <v>0</v>
      </c>
      <c r="AC73" s="244" t="str">
        <f t="shared" si="23"/>
        <v/>
      </c>
      <c r="AD73" s="244" t="str">
        <f t="shared" si="3"/>
        <v/>
      </c>
      <c r="AE73" s="247">
        <f t="shared" si="4"/>
        <v>0</v>
      </c>
      <c r="AF73" s="247" t="str">
        <f t="shared" si="5"/>
        <v/>
      </c>
      <c r="AG73" s="244" t="str">
        <f t="shared" si="6"/>
        <v/>
      </c>
      <c r="AH73" s="61" t="str">
        <f t="shared" si="24"/>
        <v/>
      </c>
      <c r="AI73" s="248">
        <f t="shared" si="25"/>
        <v>0</v>
      </c>
      <c r="AJ73" s="244">
        <f t="shared" si="7"/>
        <v>0</v>
      </c>
      <c r="AK73" s="25"/>
      <c r="AL73" s="249">
        <f t="shared" si="8"/>
        <v>0</v>
      </c>
      <c r="AM73" s="250">
        <f t="shared" si="26"/>
        <v>0</v>
      </c>
      <c r="AN73" s="16"/>
      <c r="AO73" s="251" t="e">
        <f t="shared" si="27"/>
        <v>#VALUE!</v>
      </c>
      <c r="AP73" s="252" t="e">
        <f t="shared" si="9"/>
        <v>#VALUE!</v>
      </c>
      <c r="AQ73" s="253" t="e">
        <f t="shared" ca="1" si="28"/>
        <v>#DIV/0!</v>
      </c>
      <c r="AR73" s="253" t="e">
        <f t="shared" ca="1" si="10"/>
        <v>#DIV/0!</v>
      </c>
      <c r="AS73" s="254" t="e">
        <f t="shared" ca="1" si="29"/>
        <v>#VALUE!</v>
      </c>
      <c r="AT73" s="253" t="e">
        <f t="shared" ca="1" si="11"/>
        <v>#DIV/0!</v>
      </c>
      <c r="AU73" s="253" t="e">
        <f t="shared" ca="1" si="12"/>
        <v>#DIV/0!</v>
      </c>
    </row>
    <row r="74" spans="1:47" outlineLevel="1" x14ac:dyDescent="0.3">
      <c r="A74" s="52" t="str">
        <f t="shared" si="30"/>
        <v/>
      </c>
      <c r="B74" s="52" t="str">
        <f t="shared" si="13"/>
        <v/>
      </c>
      <c r="C74" s="236" t="str">
        <f t="shared" si="41"/>
        <v/>
      </c>
      <c r="D74" s="236" t="str">
        <f t="shared" si="14"/>
        <v/>
      </c>
      <c r="E74" s="237" t="str">
        <f t="shared" si="31"/>
        <v/>
      </c>
      <c r="F74" s="237" t="str">
        <f t="shared" si="32"/>
        <v/>
      </c>
      <c r="G74" s="238" t="str">
        <f t="shared" si="33"/>
        <v/>
      </c>
      <c r="H74" s="239" t="str">
        <f t="shared" si="34"/>
        <v/>
      </c>
      <c r="I74" s="237" t="str">
        <f t="shared" si="35"/>
        <v/>
      </c>
      <c r="J74" s="240" t="str">
        <f t="shared" si="36"/>
        <v/>
      </c>
      <c r="K74" s="241" t="str">
        <f t="shared" si="37"/>
        <v/>
      </c>
      <c r="L74" s="242" t="str">
        <f t="shared" si="15"/>
        <v/>
      </c>
      <c r="M74" s="242" t="str">
        <f t="shared" si="16"/>
        <v/>
      </c>
      <c r="N74" s="242" t="str">
        <f t="shared" si="17"/>
        <v/>
      </c>
      <c r="O74" s="243" t="str">
        <f t="shared" si="0"/>
        <v/>
      </c>
      <c r="P74" s="244" t="str">
        <f t="shared" si="18"/>
        <v/>
      </c>
      <c r="Q74" s="244" t="str">
        <f t="shared" si="38"/>
        <v/>
      </c>
      <c r="R74" s="244"/>
      <c r="S74" s="245" t="str">
        <f t="shared" si="19"/>
        <v/>
      </c>
      <c r="T74" s="244" t="str">
        <f t="shared" si="20"/>
        <v/>
      </c>
      <c r="U74" s="244" t="str">
        <f t="shared" si="39"/>
        <v/>
      </c>
      <c r="V74" s="244"/>
      <c r="W74" s="244" t="str">
        <f t="shared" si="40"/>
        <v/>
      </c>
      <c r="X74" s="246" t="str">
        <f t="shared" si="1"/>
        <v/>
      </c>
      <c r="Y74" s="240" t="str">
        <f t="shared" si="21"/>
        <v/>
      </c>
      <c r="Z74" s="240">
        <f t="shared" si="22"/>
        <v>0</v>
      </c>
      <c r="AA74" s="240"/>
      <c r="AB74" s="240">
        <f t="shared" si="2"/>
        <v>0</v>
      </c>
      <c r="AC74" s="244" t="str">
        <f t="shared" si="23"/>
        <v/>
      </c>
      <c r="AD74" s="244" t="str">
        <f t="shared" si="3"/>
        <v/>
      </c>
      <c r="AE74" s="247">
        <f t="shared" si="4"/>
        <v>0</v>
      </c>
      <c r="AF74" s="247" t="str">
        <f t="shared" si="5"/>
        <v/>
      </c>
      <c r="AG74" s="244" t="str">
        <f t="shared" si="6"/>
        <v/>
      </c>
      <c r="AH74" s="61" t="str">
        <f t="shared" si="24"/>
        <v/>
      </c>
      <c r="AI74" s="248">
        <f t="shared" si="25"/>
        <v>0</v>
      </c>
      <c r="AJ74" s="244">
        <f t="shared" si="7"/>
        <v>0</v>
      </c>
      <c r="AK74" s="25"/>
      <c r="AL74" s="249">
        <f t="shared" si="8"/>
        <v>0</v>
      </c>
      <c r="AM74" s="250">
        <f t="shared" si="26"/>
        <v>0</v>
      </c>
      <c r="AN74" s="16"/>
      <c r="AO74" s="251" t="e">
        <f t="shared" si="27"/>
        <v>#VALUE!</v>
      </c>
      <c r="AP74" s="252" t="e">
        <f t="shared" si="9"/>
        <v>#VALUE!</v>
      </c>
      <c r="AQ74" s="253" t="e">
        <f t="shared" ca="1" si="28"/>
        <v>#DIV/0!</v>
      </c>
      <c r="AR74" s="253" t="e">
        <f t="shared" ca="1" si="10"/>
        <v>#DIV/0!</v>
      </c>
      <c r="AS74" s="254" t="e">
        <f t="shared" ca="1" si="29"/>
        <v>#VALUE!</v>
      </c>
      <c r="AT74" s="253" t="e">
        <f t="shared" ca="1" si="11"/>
        <v>#DIV/0!</v>
      </c>
      <c r="AU74" s="253" t="e">
        <f t="shared" ca="1" si="12"/>
        <v>#DIV/0!</v>
      </c>
    </row>
    <row r="75" spans="1:47" outlineLevel="1" x14ac:dyDescent="0.3">
      <c r="A75" s="52" t="str">
        <f t="shared" si="30"/>
        <v/>
      </c>
      <c r="B75" s="52" t="str">
        <f t="shared" si="13"/>
        <v/>
      </c>
      <c r="C75" s="236" t="str">
        <f t="shared" si="41"/>
        <v/>
      </c>
      <c r="D75" s="236" t="str">
        <f t="shared" si="14"/>
        <v/>
      </c>
      <c r="E75" s="237" t="str">
        <f t="shared" si="31"/>
        <v/>
      </c>
      <c r="F75" s="237" t="str">
        <f t="shared" si="32"/>
        <v/>
      </c>
      <c r="G75" s="238" t="str">
        <f t="shared" si="33"/>
        <v/>
      </c>
      <c r="H75" s="239" t="str">
        <f t="shared" si="34"/>
        <v/>
      </c>
      <c r="I75" s="237" t="str">
        <f t="shared" si="35"/>
        <v/>
      </c>
      <c r="J75" s="240" t="str">
        <f t="shared" si="36"/>
        <v/>
      </c>
      <c r="K75" s="241" t="str">
        <f t="shared" si="37"/>
        <v/>
      </c>
      <c r="L75" s="242" t="str">
        <f t="shared" si="15"/>
        <v/>
      </c>
      <c r="M75" s="242" t="str">
        <f t="shared" si="16"/>
        <v/>
      </c>
      <c r="N75" s="242" t="str">
        <f t="shared" si="17"/>
        <v/>
      </c>
      <c r="O75" s="243" t="str">
        <f t="shared" si="0"/>
        <v/>
      </c>
      <c r="P75" s="244" t="str">
        <f t="shared" si="18"/>
        <v/>
      </c>
      <c r="Q75" s="244" t="str">
        <f t="shared" si="38"/>
        <v/>
      </c>
      <c r="R75" s="244"/>
      <c r="S75" s="245" t="str">
        <f t="shared" si="19"/>
        <v/>
      </c>
      <c r="T75" s="244" t="str">
        <f t="shared" si="20"/>
        <v/>
      </c>
      <c r="U75" s="244" t="str">
        <f t="shared" si="39"/>
        <v/>
      </c>
      <c r="V75" s="244"/>
      <c r="W75" s="244" t="str">
        <f t="shared" si="40"/>
        <v/>
      </c>
      <c r="X75" s="246" t="str">
        <f t="shared" si="1"/>
        <v/>
      </c>
      <c r="Y75" s="240" t="str">
        <f t="shared" si="21"/>
        <v/>
      </c>
      <c r="Z75" s="240">
        <f t="shared" si="22"/>
        <v>0</v>
      </c>
      <c r="AA75" s="240"/>
      <c r="AB75" s="240">
        <f t="shared" si="2"/>
        <v>0</v>
      </c>
      <c r="AC75" s="244" t="str">
        <f t="shared" si="23"/>
        <v/>
      </c>
      <c r="AD75" s="244" t="str">
        <f t="shared" si="3"/>
        <v/>
      </c>
      <c r="AE75" s="247">
        <f t="shared" si="4"/>
        <v>0</v>
      </c>
      <c r="AF75" s="247" t="str">
        <f t="shared" si="5"/>
        <v/>
      </c>
      <c r="AG75" s="244" t="str">
        <f t="shared" si="6"/>
        <v/>
      </c>
      <c r="AH75" s="61" t="str">
        <f t="shared" si="24"/>
        <v/>
      </c>
      <c r="AI75" s="248">
        <f t="shared" si="25"/>
        <v>0</v>
      </c>
      <c r="AJ75" s="244">
        <f t="shared" si="7"/>
        <v>0</v>
      </c>
      <c r="AK75" s="25"/>
      <c r="AL75" s="249">
        <f t="shared" si="8"/>
        <v>0</v>
      </c>
      <c r="AM75" s="250">
        <f t="shared" si="26"/>
        <v>0</v>
      </c>
      <c r="AN75" s="16"/>
      <c r="AO75" s="251" t="e">
        <f t="shared" si="27"/>
        <v>#VALUE!</v>
      </c>
      <c r="AP75" s="252" t="e">
        <f t="shared" si="9"/>
        <v>#VALUE!</v>
      </c>
      <c r="AQ75" s="253" t="e">
        <f t="shared" ca="1" si="28"/>
        <v>#DIV/0!</v>
      </c>
      <c r="AR75" s="253" t="e">
        <f t="shared" ca="1" si="10"/>
        <v>#DIV/0!</v>
      </c>
      <c r="AS75" s="254" t="e">
        <f t="shared" ca="1" si="29"/>
        <v>#VALUE!</v>
      </c>
      <c r="AT75" s="253" t="e">
        <f t="shared" ca="1" si="11"/>
        <v>#DIV/0!</v>
      </c>
      <c r="AU75" s="253" t="e">
        <f t="shared" ca="1" si="12"/>
        <v>#DIV/0!</v>
      </c>
    </row>
    <row r="76" spans="1:47" outlineLevel="1" x14ac:dyDescent="0.3">
      <c r="A76" s="52" t="str">
        <f t="shared" si="30"/>
        <v/>
      </c>
      <c r="B76" s="52" t="str">
        <f t="shared" si="13"/>
        <v/>
      </c>
      <c r="C76" s="236" t="str">
        <f t="shared" si="41"/>
        <v/>
      </c>
      <c r="D76" s="236" t="str">
        <f t="shared" si="14"/>
        <v/>
      </c>
      <c r="E76" s="237" t="str">
        <f t="shared" si="31"/>
        <v/>
      </c>
      <c r="F76" s="237" t="str">
        <f t="shared" si="32"/>
        <v/>
      </c>
      <c r="G76" s="238" t="str">
        <f t="shared" si="33"/>
        <v/>
      </c>
      <c r="H76" s="239" t="str">
        <f t="shared" si="34"/>
        <v/>
      </c>
      <c r="I76" s="237" t="str">
        <f t="shared" si="35"/>
        <v/>
      </c>
      <c r="J76" s="240" t="str">
        <f t="shared" si="36"/>
        <v/>
      </c>
      <c r="K76" s="241" t="str">
        <f t="shared" si="37"/>
        <v/>
      </c>
      <c r="L76" s="242" t="str">
        <f t="shared" si="15"/>
        <v/>
      </c>
      <c r="M76" s="242" t="str">
        <f t="shared" si="16"/>
        <v/>
      </c>
      <c r="N76" s="242" t="str">
        <f t="shared" si="17"/>
        <v/>
      </c>
      <c r="O76" s="243" t="str">
        <f t="shared" si="0"/>
        <v/>
      </c>
      <c r="P76" s="244" t="str">
        <f t="shared" si="18"/>
        <v/>
      </c>
      <c r="Q76" s="244" t="str">
        <f t="shared" si="38"/>
        <v/>
      </c>
      <c r="R76" s="244"/>
      <c r="S76" s="245" t="str">
        <f t="shared" si="19"/>
        <v/>
      </c>
      <c r="T76" s="244" t="str">
        <f t="shared" si="20"/>
        <v/>
      </c>
      <c r="U76" s="244" t="str">
        <f t="shared" si="39"/>
        <v/>
      </c>
      <c r="V76" s="244"/>
      <c r="W76" s="244" t="str">
        <f t="shared" si="40"/>
        <v/>
      </c>
      <c r="X76" s="246" t="str">
        <f t="shared" si="1"/>
        <v/>
      </c>
      <c r="Y76" s="240" t="str">
        <f t="shared" si="21"/>
        <v/>
      </c>
      <c r="Z76" s="240">
        <f t="shared" si="22"/>
        <v>0</v>
      </c>
      <c r="AA76" s="240"/>
      <c r="AB76" s="240">
        <f t="shared" si="2"/>
        <v>0</v>
      </c>
      <c r="AC76" s="244" t="str">
        <f t="shared" si="23"/>
        <v/>
      </c>
      <c r="AD76" s="244" t="str">
        <f t="shared" si="3"/>
        <v/>
      </c>
      <c r="AE76" s="247">
        <f t="shared" si="4"/>
        <v>0</v>
      </c>
      <c r="AF76" s="247" t="str">
        <f t="shared" si="5"/>
        <v/>
      </c>
      <c r="AG76" s="244" t="str">
        <f t="shared" si="6"/>
        <v/>
      </c>
      <c r="AH76" s="61" t="str">
        <f t="shared" si="24"/>
        <v/>
      </c>
      <c r="AI76" s="248">
        <f t="shared" si="25"/>
        <v>0</v>
      </c>
      <c r="AJ76" s="244">
        <f t="shared" si="7"/>
        <v>0</v>
      </c>
      <c r="AK76" s="25"/>
      <c r="AL76" s="249">
        <f t="shared" si="8"/>
        <v>0</v>
      </c>
      <c r="AM76" s="250">
        <f t="shared" si="26"/>
        <v>0</v>
      </c>
      <c r="AN76" s="16"/>
      <c r="AO76" s="251" t="e">
        <f t="shared" si="27"/>
        <v>#VALUE!</v>
      </c>
      <c r="AP76" s="252" t="e">
        <f t="shared" si="9"/>
        <v>#VALUE!</v>
      </c>
      <c r="AQ76" s="253" t="e">
        <f t="shared" ca="1" si="28"/>
        <v>#DIV/0!</v>
      </c>
      <c r="AR76" s="253" t="e">
        <f t="shared" ca="1" si="10"/>
        <v>#DIV/0!</v>
      </c>
      <c r="AS76" s="254" t="e">
        <f t="shared" ca="1" si="29"/>
        <v>#VALUE!</v>
      </c>
      <c r="AT76" s="253" t="e">
        <f t="shared" ca="1" si="11"/>
        <v>#DIV/0!</v>
      </c>
      <c r="AU76" s="253" t="e">
        <f t="shared" ca="1" si="12"/>
        <v>#DIV/0!</v>
      </c>
    </row>
    <row r="77" spans="1:47" outlineLevel="1" x14ac:dyDescent="0.3">
      <c r="A77" s="52" t="str">
        <f t="shared" si="30"/>
        <v/>
      </c>
      <c r="B77" s="52" t="str">
        <f t="shared" si="13"/>
        <v/>
      </c>
      <c r="C77" s="236" t="str">
        <f t="shared" si="41"/>
        <v/>
      </c>
      <c r="D77" s="236" t="str">
        <f t="shared" si="14"/>
        <v/>
      </c>
      <c r="E77" s="237" t="str">
        <f t="shared" si="31"/>
        <v/>
      </c>
      <c r="F77" s="237" t="str">
        <f t="shared" si="32"/>
        <v/>
      </c>
      <c r="G77" s="238" t="str">
        <f t="shared" si="33"/>
        <v/>
      </c>
      <c r="H77" s="239" t="str">
        <f t="shared" si="34"/>
        <v/>
      </c>
      <c r="I77" s="237" t="str">
        <f t="shared" si="35"/>
        <v/>
      </c>
      <c r="J77" s="240" t="str">
        <f t="shared" si="36"/>
        <v/>
      </c>
      <c r="K77" s="241" t="str">
        <f t="shared" si="37"/>
        <v/>
      </c>
      <c r="L77" s="242" t="str">
        <f t="shared" si="15"/>
        <v/>
      </c>
      <c r="M77" s="242" t="str">
        <f t="shared" si="16"/>
        <v/>
      </c>
      <c r="N77" s="242" t="str">
        <f t="shared" si="17"/>
        <v/>
      </c>
      <c r="O77" s="243" t="str">
        <f t="shared" si="0"/>
        <v/>
      </c>
      <c r="P77" s="244" t="str">
        <f t="shared" si="18"/>
        <v/>
      </c>
      <c r="Q77" s="244" t="str">
        <f t="shared" si="38"/>
        <v/>
      </c>
      <c r="R77" s="244"/>
      <c r="S77" s="245" t="str">
        <f t="shared" si="19"/>
        <v/>
      </c>
      <c r="T77" s="244" t="str">
        <f t="shared" si="20"/>
        <v/>
      </c>
      <c r="U77" s="244" t="str">
        <f t="shared" si="39"/>
        <v/>
      </c>
      <c r="V77" s="244"/>
      <c r="W77" s="244" t="str">
        <f t="shared" si="40"/>
        <v/>
      </c>
      <c r="X77" s="246" t="str">
        <f t="shared" si="1"/>
        <v/>
      </c>
      <c r="Y77" s="240" t="str">
        <f t="shared" si="21"/>
        <v/>
      </c>
      <c r="Z77" s="240">
        <f t="shared" si="22"/>
        <v>0</v>
      </c>
      <c r="AA77" s="240"/>
      <c r="AB77" s="240">
        <f t="shared" si="2"/>
        <v>0</v>
      </c>
      <c r="AC77" s="244" t="str">
        <f t="shared" si="23"/>
        <v/>
      </c>
      <c r="AD77" s="244" t="str">
        <f t="shared" si="3"/>
        <v/>
      </c>
      <c r="AE77" s="247">
        <f t="shared" si="4"/>
        <v>0</v>
      </c>
      <c r="AF77" s="247" t="str">
        <f t="shared" si="5"/>
        <v/>
      </c>
      <c r="AG77" s="244" t="str">
        <f t="shared" si="6"/>
        <v/>
      </c>
      <c r="AH77" s="61" t="str">
        <f t="shared" si="24"/>
        <v/>
      </c>
      <c r="AI77" s="248">
        <f t="shared" si="25"/>
        <v>0</v>
      </c>
      <c r="AJ77" s="244">
        <f t="shared" si="7"/>
        <v>0</v>
      </c>
      <c r="AK77" s="25"/>
      <c r="AL77" s="249">
        <f t="shared" si="8"/>
        <v>0</v>
      </c>
      <c r="AM77" s="250">
        <f t="shared" si="26"/>
        <v>0</v>
      </c>
      <c r="AN77" s="16"/>
      <c r="AO77" s="251" t="e">
        <f t="shared" si="27"/>
        <v>#VALUE!</v>
      </c>
      <c r="AP77" s="252" t="e">
        <f t="shared" si="9"/>
        <v>#VALUE!</v>
      </c>
      <c r="AQ77" s="253" t="e">
        <f t="shared" ca="1" si="28"/>
        <v>#DIV/0!</v>
      </c>
      <c r="AR77" s="253" t="e">
        <f t="shared" ca="1" si="10"/>
        <v>#DIV/0!</v>
      </c>
      <c r="AS77" s="254" t="e">
        <f t="shared" ca="1" si="29"/>
        <v>#VALUE!</v>
      </c>
      <c r="AT77" s="253" t="e">
        <f t="shared" ca="1" si="11"/>
        <v>#DIV/0!</v>
      </c>
      <c r="AU77" s="253" t="e">
        <f t="shared" ca="1" si="12"/>
        <v>#DIV/0!</v>
      </c>
    </row>
    <row r="78" spans="1:47" outlineLevel="1" x14ac:dyDescent="0.3">
      <c r="A78" s="52" t="str">
        <f t="shared" si="30"/>
        <v/>
      </c>
      <c r="B78" s="52" t="str">
        <f t="shared" si="13"/>
        <v/>
      </c>
      <c r="C78" s="236" t="str">
        <f t="shared" si="41"/>
        <v/>
      </c>
      <c r="D78" s="236" t="str">
        <f t="shared" si="14"/>
        <v/>
      </c>
      <c r="E78" s="237" t="str">
        <f t="shared" si="31"/>
        <v/>
      </c>
      <c r="F78" s="237" t="str">
        <f t="shared" si="32"/>
        <v/>
      </c>
      <c r="G78" s="238" t="str">
        <f t="shared" si="33"/>
        <v/>
      </c>
      <c r="H78" s="239" t="str">
        <f t="shared" si="34"/>
        <v/>
      </c>
      <c r="I78" s="237" t="str">
        <f t="shared" si="35"/>
        <v/>
      </c>
      <c r="J78" s="240" t="str">
        <f t="shared" si="36"/>
        <v/>
      </c>
      <c r="K78" s="241" t="str">
        <f t="shared" si="37"/>
        <v/>
      </c>
      <c r="L78" s="242" t="str">
        <f t="shared" si="15"/>
        <v/>
      </c>
      <c r="M78" s="242" t="str">
        <f t="shared" si="16"/>
        <v/>
      </c>
      <c r="N78" s="242" t="str">
        <f t="shared" si="17"/>
        <v/>
      </c>
      <c r="O78" s="243" t="str">
        <f t="shared" si="0"/>
        <v/>
      </c>
      <c r="P78" s="244" t="str">
        <f t="shared" si="18"/>
        <v/>
      </c>
      <c r="Q78" s="244" t="str">
        <f t="shared" si="38"/>
        <v/>
      </c>
      <c r="R78" s="244"/>
      <c r="S78" s="245" t="str">
        <f t="shared" si="19"/>
        <v/>
      </c>
      <c r="T78" s="244" t="str">
        <f t="shared" si="20"/>
        <v/>
      </c>
      <c r="U78" s="244" t="str">
        <f t="shared" si="39"/>
        <v/>
      </c>
      <c r="V78" s="244"/>
      <c r="W78" s="244" t="str">
        <f t="shared" si="40"/>
        <v/>
      </c>
      <c r="X78" s="246" t="str">
        <f t="shared" si="1"/>
        <v/>
      </c>
      <c r="Y78" s="240" t="str">
        <f t="shared" si="21"/>
        <v/>
      </c>
      <c r="Z78" s="240">
        <f t="shared" si="22"/>
        <v>0</v>
      </c>
      <c r="AA78" s="240"/>
      <c r="AB78" s="240">
        <f t="shared" si="2"/>
        <v>0</v>
      </c>
      <c r="AC78" s="244" t="str">
        <f t="shared" si="23"/>
        <v/>
      </c>
      <c r="AD78" s="244" t="str">
        <f t="shared" si="3"/>
        <v/>
      </c>
      <c r="AE78" s="247">
        <f t="shared" si="4"/>
        <v>0</v>
      </c>
      <c r="AF78" s="247" t="str">
        <f t="shared" si="5"/>
        <v/>
      </c>
      <c r="AG78" s="244" t="str">
        <f t="shared" si="6"/>
        <v/>
      </c>
      <c r="AH78" s="61" t="str">
        <f t="shared" si="24"/>
        <v/>
      </c>
      <c r="AI78" s="248">
        <f t="shared" si="25"/>
        <v>0</v>
      </c>
      <c r="AJ78" s="244">
        <f t="shared" si="7"/>
        <v>0</v>
      </c>
      <c r="AK78" s="25"/>
      <c r="AL78" s="249">
        <f t="shared" si="8"/>
        <v>0</v>
      </c>
      <c r="AM78" s="250">
        <f t="shared" si="26"/>
        <v>0</v>
      </c>
      <c r="AN78" s="16"/>
      <c r="AO78" s="251" t="e">
        <f t="shared" si="27"/>
        <v>#VALUE!</v>
      </c>
      <c r="AP78" s="252" t="e">
        <f t="shared" si="9"/>
        <v>#VALUE!</v>
      </c>
      <c r="AQ78" s="253" t="e">
        <f t="shared" ca="1" si="28"/>
        <v>#DIV/0!</v>
      </c>
      <c r="AR78" s="253" t="e">
        <f t="shared" ca="1" si="10"/>
        <v>#DIV/0!</v>
      </c>
      <c r="AS78" s="254" t="e">
        <f t="shared" ca="1" si="29"/>
        <v>#VALUE!</v>
      </c>
      <c r="AT78" s="253" t="e">
        <f t="shared" ca="1" si="11"/>
        <v>#DIV/0!</v>
      </c>
      <c r="AU78" s="253" t="e">
        <f t="shared" ca="1" si="12"/>
        <v>#DIV/0!</v>
      </c>
    </row>
    <row r="79" spans="1:47" outlineLevel="1" x14ac:dyDescent="0.3">
      <c r="A79" s="52" t="str">
        <f t="shared" si="30"/>
        <v/>
      </c>
      <c r="B79" s="52" t="str">
        <f t="shared" si="13"/>
        <v/>
      </c>
      <c r="C79" s="236" t="str">
        <f t="shared" si="41"/>
        <v/>
      </c>
      <c r="D79" s="236" t="str">
        <f t="shared" si="14"/>
        <v/>
      </c>
      <c r="E79" s="237" t="str">
        <f t="shared" si="31"/>
        <v/>
      </c>
      <c r="F79" s="237" t="str">
        <f t="shared" si="32"/>
        <v/>
      </c>
      <c r="G79" s="238" t="str">
        <f t="shared" si="33"/>
        <v/>
      </c>
      <c r="H79" s="239" t="str">
        <f t="shared" si="34"/>
        <v/>
      </c>
      <c r="I79" s="237" t="str">
        <f t="shared" si="35"/>
        <v/>
      </c>
      <c r="J79" s="240" t="str">
        <f t="shared" si="36"/>
        <v/>
      </c>
      <c r="K79" s="241" t="str">
        <f t="shared" si="37"/>
        <v/>
      </c>
      <c r="L79" s="242" t="str">
        <f t="shared" si="15"/>
        <v/>
      </c>
      <c r="M79" s="242" t="str">
        <f t="shared" si="16"/>
        <v/>
      </c>
      <c r="N79" s="242" t="str">
        <f t="shared" si="17"/>
        <v/>
      </c>
      <c r="O79" s="243" t="str">
        <f t="shared" si="0"/>
        <v/>
      </c>
      <c r="P79" s="244" t="str">
        <f t="shared" si="18"/>
        <v/>
      </c>
      <c r="Q79" s="244" t="str">
        <f t="shared" si="38"/>
        <v/>
      </c>
      <c r="R79" s="244"/>
      <c r="S79" s="245" t="str">
        <f t="shared" si="19"/>
        <v/>
      </c>
      <c r="T79" s="244" t="str">
        <f t="shared" si="20"/>
        <v/>
      </c>
      <c r="U79" s="244" t="str">
        <f t="shared" si="39"/>
        <v/>
      </c>
      <c r="V79" s="244"/>
      <c r="W79" s="244" t="str">
        <f t="shared" si="40"/>
        <v/>
      </c>
      <c r="X79" s="246" t="str">
        <f t="shared" si="1"/>
        <v/>
      </c>
      <c r="Y79" s="240" t="str">
        <f t="shared" si="21"/>
        <v/>
      </c>
      <c r="Z79" s="240">
        <f t="shared" si="22"/>
        <v>0</v>
      </c>
      <c r="AA79" s="240"/>
      <c r="AB79" s="240">
        <f t="shared" si="2"/>
        <v>0</v>
      </c>
      <c r="AC79" s="244" t="str">
        <f t="shared" si="23"/>
        <v/>
      </c>
      <c r="AD79" s="244" t="str">
        <f t="shared" si="3"/>
        <v/>
      </c>
      <c r="AE79" s="247">
        <f t="shared" si="4"/>
        <v>0</v>
      </c>
      <c r="AF79" s="247" t="str">
        <f t="shared" si="5"/>
        <v/>
      </c>
      <c r="AG79" s="244" t="str">
        <f t="shared" si="6"/>
        <v/>
      </c>
      <c r="AH79" s="61" t="str">
        <f t="shared" si="24"/>
        <v/>
      </c>
      <c r="AI79" s="248">
        <f t="shared" si="25"/>
        <v>0</v>
      </c>
      <c r="AJ79" s="244">
        <f t="shared" si="7"/>
        <v>0</v>
      </c>
      <c r="AK79" s="25"/>
      <c r="AL79" s="249">
        <f t="shared" si="8"/>
        <v>0</v>
      </c>
      <c r="AM79" s="250">
        <f t="shared" si="26"/>
        <v>0</v>
      </c>
      <c r="AN79" s="16"/>
      <c r="AO79" s="251" t="e">
        <f t="shared" si="27"/>
        <v>#VALUE!</v>
      </c>
      <c r="AP79" s="252" t="e">
        <f t="shared" si="9"/>
        <v>#VALUE!</v>
      </c>
      <c r="AQ79" s="253" t="e">
        <f t="shared" ca="1" si="28"/>
        <v>#DIV/0!</v>
      </c>
      <c r="AR79" s="253" t="e">
        <f t="shared" ca="1" si="10"/>
        <v>#DIV/0!</v>
      </c>
      <c r="AS79" s="254" t="e">
        <f t="shared" ca="1" si="29"/>
        <v>#VALUE!</v>
      </c>
      <c r="AT79" s="253" t="e">
        <f t="shared" ca="1" si="11"/>
        <v>#DIV/0!</v>
      </c>
      <c r="AU79" s="253" t="e">
        <f t="shared" ca="1" si="12"/>
        <v>#DIV/0!</v>
      </c>
    </row>
    <row r="80" spans="1:47" outlineLevel="1" x14ac:dyDescent="0.3">
      <c r="A80" s="52" t="str">
        <f t="shared" si="30"/>
        <v/>
      </c>
      <c r="B80" s="52" t="str">
        <f t="shared" si="13"/>
        <v/>
      </c>
      <c r="C80" s="236" t="str">
        <f t="shared" si="41"/>
        <v/>
      </c>
      <c r="D80" s="236" t="str">
        <f t="shared" si="14"/>
        <v/>
      </c>
      <c r="E80" s="237" t="str">
        <f t="shared" si="31"/>
        <v/>
      </c>
      <c r="F80" s="237" t="str">
        <f t="shared" si="32"/>
        <v/>
      </c>
      <c r="G80" s="238" t="str">
        <f t="shared" si="33"/>
        <v/>
      </c>
      <c r="H80" s="239" t="str">
        <f t="shared" si="34"/>
        <v/>
      </c>
      <c r="I80" s="237" t="str">
        <f t="shared" si="35"/>
        <v/>
      </c>
      <c r="J80" s="240" t="str">
        <f t="shared" si="36"/>
        <v/>
      </c>
      <c r="K80" s="241" t="str">
        <f t="shared" si="37"/>
        <v/>
      </c>
      <c r="L80" s="242" t="str">
        <f t="shared" si="15"/>
        <v/>
      </c>
      <c r="M80" s="242" t="str">
        <f t="shared" si="16"/>
        <v/>
      </c>
      <c r="N80" s="242" t="str">
        <f t="shared" si="17"/>
        <v/>
      </c>
      <c r="O80" s="243" t="str">
        <f t="shared" si="0"/>
        <v/>
      </c>
      <c r="P80" s="244" t="str">
        <f t="shared" si="18"/>
        <v/>
      </c>
      <c r="Q80" s="244" t="str">
        <f t="shared" si="38"/>
        <v/>
      </c>
      <c r="R80" s="244"/>
      <c r="S80" s="245" t="str">
        <f t="shared" si="19"/>
        <v/>
      </c>
      <c r="T80" s="244" t="str">
        <f t="shared" si="20"/>
        <v/>
      </c>
      <c r="U80" s="244" t="str">
        <f t="shared" si="39"/>
        <v/>
      </c>
      <c r="V80" s="244"/>
      <c r="W80" s="244" t="str">
        <f t="shared" si="40"/>
        <v/>
      </c>
      <c r="X80" s="246" t="str">
        <f t="shared" si="1"/>
        <v/>
      </c>
      <c r="Y80" s="240" t="str">
        <f t="shared" si="21"/>
        <v/>
      </c>
      <c r="Z80" s="240">
        <f t="shared" si="22"/>
        <v>0</v>
      </c>
      <c r="AA80" s="240"/>
      <c r="AB80" s="240">
        <f t="shared" si="2"/>
        <v>0</v>
      </c>
      <c r="AC80" s="244" t="str">
        <f t="shared" si="23"/>
        <v/>
      </c>
      <c r="AD80" s="244" t="str">
        <f t="shared" si="3"/>
        <v/>
      </c>
      <c r="AE80" s="247">
        <f t="shared" si="4"/>
        <v>0</v>
      </c>
      <c r="AF80" s="247" t="str">
        <f t="shared" si="5"/>
        <v/>
      </c>
      <c r="AG80" s="244" t="str">
        <f t="shared" si="6"/>
        <v/>
      </c>
      <c r="AH80" s="61" t="str">
        <f t="shared" si="24"/>
        <v/>
      </c>
      <c r="AI80" s="248">
        <f t="shared" si="25"/>
        <v>0</v>
      </c>
      <c r="AJ80" s="244">
        <f t="shared" si="7"/>
        <v>0</v>
      </c>
      <c r="AK80" s="25"/>
      <c r="AL80" s="249">
        <f t="shared" si="8"/>
        <v>0</v>
      </c>
      <c r="AM80" s="250">
        <f t="shared" si="26"/>
        <v>0</v>
      </c>
      <c r="AN80" s="16"/>
      <c r="AO80" s="251" t="e">
        <f t="shared" si="27"/>
        <v>#VALUE!</v>
      </c>
      <c r="AP80" s="252" t="e">
        <f t="shared" si="9"/>
        <v>#VALUE!</v>
      </c>
      <c r="AQ80" s="253" t="e">
        <f t="shared" ca="1" si="28"/>
        <v>#DIV/0!</v>
      </c>
      <c r="AR80" s="253" t="e">
        <f t="shared" ca="1" si="10"/>
        <v>#DIV/0!</v>
      </c>
      <c r="AS80" s="254" t="e">
        <f t="shared" ca="1" si="29"/>
        <v>#VALUE!</v>
      </c>
      <c r="AT80" s="253" t="e">
        <f t="shared" ca="1" si="11"/>
        <v>#DIV/0!</v>
      </c>
      <c r="AU80" s="253" t="e">
        <f t="shared" ca="1" si="12"/>
        <v>#DIV/0!</v>
      </c>
    </row>
    <row r="81" spans="1:47" outlineLevel="1" x14ac:dyDescent="0.3">
      <c r="A81" s="52" t="str">
        <f t="shared" si="30"/>
        <v/>
      </c>
      <c r="B81" s="52" t="str">
        <f t="shared" si="13"/>
        <v/>
      </c>
      <c r="C81" s="236" t="str">
        <f t="shared" si="41"/>
        <v/>
      </c>
      <c r="D81" s="236" t="str">
        <f t="shared" si="14"/>
        <v/>
      </c>
      <c r="E81" s="237" t="str">
        <f t="shared" si="31"/>
        <v/>
      </c>
      <c r="F81" s="237" t="str">
        <f t="shared" si="32"/>
        <v/>
      </c>
      <c r="G81" s="238" t="str">
        <f t="shared" si="33"/>
        <v/>
      </c>
      <c r="H81" s="239" t="str">
        <f t="shared" si="34"/>
        <v/>
      </c>
      <c r="I81" s="237" t="str">
        <f t="shared" si="35"/>
        <v/>
      </c>
      <c r="J81" s="240" t="str">
        <f t="shared" si="36"/>
        <v/>
      </c>
      <c r="K81" s="241" t="str">
        <f t="shared" si="37"/>
        <v/>
      </c>
      <c r="L81" s="242" t="str">
        <f t="shared" si="15"/>
        <v/>
      </c>
      <c r="M81" s="242" t="str">
        <f t="shared" si="16"/>
        <v/>
      </c>
      <c r="N81" s="242" t="str">
        <f t="shared" si="17"/>
        <v/>
      </c>
      <c r="O81" s="243" t="str">
        <f t="shared" si="0"/>
        <v/>
      </c>
      <c r="P81" s="244" t="str">
        <f t="shared" si="18"/>
        <v/>
      </c>
      <c r="Q81" s="244" t="str">
        <f t="shared" si="38"/>
        <v/>
      </c>
      <c r="R81" s="244"/>
      <c r="S81" s="245" t="str">
        <f t="shared" si="19"/>
        <v/>
      </c>
      <c r="T81" s="244" t="str">
        <f t="shared" si="20"/>
        <v/>
      </c>
      <c r="U81" s="244" t="str">
        <f t="shared" si="39"/>
        <v/>
      </c>
      <c r="V81" s="244"/>
      <c r="W81" s="244" t="str">
        <f t="shared" si="40"/>
        <v/>
      </c>
      <c r="X81" s="246" t="str">
        <f t="shared" si="1"/>
        <v/>
      </c>
      <c r="Y81" s="240" t="str">
        <f t="shared" si="21"/>
        <v/>
      </c>
      <c r="Z81" s="240">
        <f t="shared" si="22"/>
        <v>0</v>
      </c>
      <c r="AA81" s="240"/>
      <c r="AB81" s="240">
        <f t="shared" si="2"/>
        <v>0</v>
      </c>
      <c r="AC81" s="244" t="str">
        <f t="shared" si="23"/>
        <v/>
      </c>
      <c r="AD81" s="244" t="str">
        <f t="shared" si="3"/>
        <v/>
      </c>
      <c r="AE81" s="247">
        <f t="shared" si="4"/>
        <v>0</v>
      </c>
      <c r="AF81" s="247" t="str">
        <f t="shared" si="5"/>
        <v/>
      </c>
      <c r="AG81" s="244" t="str">
        <f t="shared" si="6"/>
        <v/>
      </c>
      <c r="AH81" s="61" t="str">
        <f t="shared" si="24"/>
        <v/>
      </c>
      <c r="AI81" s="248">
        <f t="shared" si="25"/>
        <v>0</v>
      </c>
      <c r="AJ81" s="244">
        <f t="shared" si="7"/>
        <v>0</v>
      </c>
      <c r="AK81" s="25"/>
      <c r="AL81" s="249">
        <f t="shared" si="8"/>
        <v>0</v>
      </c>
      <c r="AM81" s="250">
        <f t="shared" si="26"/>
        <v>0</v>
      </c>
      <c r="AN81" s="16"/>
      <c r="AO81" s="251" t="e">
        <f t="shared" si="27"/>
        <v>#VALUE!</v>
      </c>
      <c r="AP81" s="252" t="e">
        <f t="shared" si="9"/>
        <v>#VALUE!</v>
      </c>
      <c r="AQ81" s="253" t="e">
        <f t="shared" ca="1" si="28"/>
        <v>#DIV/0!</v>
      </c>
      <c r="AR81" s="253" t="e">
        <f t="shared" ca="1" si="10"/>
        <v>#DIV/0!</v>
      </c>
      <c r="AS81" s="254" t="e">
        <f t="shared" ca="1" si="29"/>
        <v>#VALUE!</v>
      </c>
      <c r="AT81" s="253" t="e">
        <f t="shared" ca="1" si="11"/>
        <v>#DIV/0!</v>
      </c>
      <c r="AU81" s="253" t="e">
        <f t="shared" ca="1" si="12"/>
        <v>#DIV/0!</v>
      </c>
    </row>
    <row r="82" spans="1:47" outlineLevel="1" x14ac:dyDescent="0.3">
      <c r="A82" s="52" t="str">
        <f t="shared" si="30"/>
        <v/>
      </c>
      <c r="B82" s="52" t="str">
        <f t="shared" si="13"/>
        <v/>
      </c>
      <c r="C82" s="236" t="str">
        <f t="shared" si="41"/>
        <v/>
      </c>
      <c r="D82" s="236" t="str">
        <f t="shared" si="14"/>
        <v/>
      </c>
      <c r="E82" s="237" t="str">
        <f t="shared" si="31"/>
        <v/>
      </c>
      <c r="F82" s="237" t="str">
        <f t="shared" si="32"/>
        <v/>
      </c>
      <c r="G82" s="238" t="str">
        <f t="shared" si="33"/>
        <v/>
      </c>
      <c r="H82" s="239" t="str">
        <f t="shared" si="34"/>
        <v/>
      </c>
      <c r="I82" s="237" t="str">
        <f t="shared" si="35"/>
        <v/>
      </c>
      <c r="J82" s="240" t="str">
        <f t="shared" si="36"/>
        <v/>
      </c>
      <c r="K82" s="241" t="str">
        <f t="shared" si="37"/>
        <v/>
      </c>
      <c r="L82" s="242" t="str">
        <f t="shared" si="15"/>
        <v/>
      </c>
      <c r="M82" s="242" t="str">
        <f t="shared" si="16"/>
        <v/>
      </c>
      <c r="N82" s="242" t="str">
        <f t="shared" si="17"/>
        <v/>
      </c>
      <c r="O82" s="243" t="str">
        <f t="shared" si="0"/>
        <v/>
      </c>
      <c r="P82" s="244" t="str">
        <f t="shared" si="18"/>
        <v/>
      </c>
      <c r="Q82" s="244" t="str">
        <f t="shared" si="38"/>
        <v/>
      </c>
      <c r="R82" s="244"/>
      <c r="S82" s="245" t="str">
        <f t="shared" si="19"/>
        <v/>
      </c>
      <c r="T82" s="244" t="str">
        <f t="shared" si="20"/>
        <v/>
      </c>
      <c r="U82" s="244" t="str">
        <f t="shared" si="39"/>
        <v/>
      </c>
      <c r="V82" s="244"/>
      <c r="W82" s="244" t="str">
        <f t="shared" si="40"/>
        <v/>
      </c>
      <c r="X82" s="246" t="str">
        <f t="shared" si="1"/>
        <v/>
      </c>
      <c r="Y82" s="240" t="str">
        <f t="shared" si="21"/>
        <v/>
      </c>
      <c r="Z82" s="240">
        <f t="shared" si="22"/>
        <v>0</v>
      </c>
      <c r="AA82" s="240"/>
      <c r="AB82" s="240">
        <f t="shared" si="2"/>
        <v>0</v>
      </c>
      <c r="AC82" s="244" t="str">
        <f t="shared" si="23"/>
        <v/>
      </c>
      <c r="AD82" s="244" t="str">
        <f t="shared" si="3"/>
        <v/>
      </c>
      <c r="AE82" s="247">
        <f t="shared" si="4"/>
        <v>0</v>
      </c>
      <c r="AF82" s="247" t="str">
        <f t="shared" si="5"/>
        <v/>
      </c>
      <c r="AG82" s="244" t="str">
        <f t="shared" si="6"/>
        <v/>
      </c>
      <c r="AH82" s="61" t="str">
        <f t="shared" si="24"/>
        <v/>
      </c>
      <c r="AI82" s="248">
        <f t="shared" si="25"/>
        <v>0</v>
      </c>
      <c r="AJ82" s="244">
        <f t="shared" si="7"/>
        <v>0</v>
      </c>
      <c r="AK82" s="25"/>
      <c r="AL82" s="249">
        <f t="shared" si="8"/>
        <v>0</v>
      </c>
      <c r="AM82" s="250">
        <f t="shared" si="26"/>
        <v>0</v>
      </c>
      <c r="AN82" s="16"/>
      <c r="AO82" s="251" t="e">
        <f t="shared" si="27"/>
        <v>#VALUE!</v>
      </c>
      <c r="AP82" s="252" t="e">
        <f t="shared" si="9"/>
        <v>#VALUE!</v>
      </c>
      <c r="AQ82" s="253" t="e">
        <f t="shared" ca="1" si="28"/>
        <v>#DIV/0!</v>
      </c>
      <c r="AR82" s="253" t="e">
        <f t="shared" ca="1" si="10"/>
        <v>#DIV/0!</v>
      </c>
      <c r="AS82" s="254" t="e">
        <f t="shared" ca="1" si="29"/>
        <v>#VALUE!</v>
      </c>
      <c r="AT82" s="253" t="e">
        <f t="shared" ca="1" si="11"/>
        <v>#DIV/0!</v>
      </c>
      <c r="AU82" s="253" t="e">
        <f t="shared" ca="1" si="12"/>
        <v>#DIV/0!</v>
      </c>
    </row>
    <row r="83" spans="1:47" outlineLevel="1" x14ac:dyDescent="0.3">
      <c r="A83" s="52" t="str">
        <f t="shared" si="30"/>
        <v/>
      </c>
      <c r="B83" s="52" t="str">
        <f t="shared" si="13"/>
        <v/>
      </c>
      <c r="C83" s="236" t="str">
        <f t="shared" si="41"/>
        <v/>
      </c>
      <c r="D83" s="236" t="str">
        <f t="shared" si="14"/>
        <v/>
      </c>
      <c r="E83" s="237" t="str">
        <f t="shared" si="31"/>
        <v/>
      </c>
      <c r="F83" s="237" t="str">
        <f t="shared" si="32"/>
        <v/>
      </c>
      <c r="G83" s="238" t="str">
        <f t="shared" si="33"/>
        <v/>
      </c>
      <c r="H83" s="239" t="str">
        <f t="shared" si="34"/>
        <v/>
      </c>
      <c r="I83" s="237" t="str">
        <f t="shared" si="35"/>
        <v/>
      </c>
      <c r="J83" s="240" t="str">
        <f t="shared" si="36"/>
        <v/>
      </c>
      <c r="K83" s="241" t="str">
        <f t="shared" si="37"/>
        <v/>
      </c>
      <c r="L83" s="242" t="str">
        <f t="shared" si="15"/>
        <v/>
      </c>
      <c r="M83" s="242" t="str">
        <f t="shared" si="16"/>
        <v/>
      </c>
      <c r="N83" s="242" t="str">
        <f t="shared" si="17"/>
        <v/>
      </c>
      <c r="O83" s="243" t="str">
        <f t="shared" si="0"/>
        <v/>
      </c>
      <c r="P83" s="244" t="str">
        <f t="shared" si="18"/>
        <v/>
      </c>
      <c r="Q83" s="244" t="str">
        <f t="shared" si="38"/>
        <v/>
      </c>
      <c r="R83" s="244"/>
      <c r="S83" s="245" t="str">
        <f t="shared" si="19"/>
        <v/>
      </c>
      <c r="T83" s="244" t="str">
        <f t="shared" si="20"/>
        <v/>
      </c>
      <c r="U83" s="244" t="str">
        <f t="shared" si="39"/>
        <v/>
      </c>
      <c r="V83" s="244"/>
      <c r="W83" s="244" t="str">
        <f t="shared" si="40"/>
        <v/>
      </c>
      <c r="X83" s="246" t="str">
        <f t="shared" si="1"/>
        <v/>
      </c>
      <c r="Y83" s="240" t="str">
        <f t="shared" si="21"/>
        <v/>
      </c>
      <c r="Z83" s="240">
        <f t="shared" si="22"/>
        <v>0</v>
      </c>
      <c r="AA83" s="240"/>
      <c r="AB83" s="240">
        <f t="shared" si="2"/>
        <v>0</v>
      </c>
      <c r="AC83" s="244" t="str">
        <f t="shared" si="23"/>
        <v/>
      </c>
      <c r="AD83" s="244" t="str">
        <f t="shared" si="3"/>
        <v/>
      </c>
      <c r="AE83" s="247">
        <f t="shared" si="4"/>
        <v>0</v>
      </c>
      <c r="AF83" s="247" t="str">
        <f t="shared" si="5"/>
        <v/>
      </c>
      <c r="AG83" s="244" t="str">
        <f t="shared" si="6"/>
        <v/>
      </c>
      <c r="AH83" s="61" t="str">
        <f t="shared" si="24"/>
        <v/>
      </c>
      <c r="AI83" s="248">
        <f t="shared" si="25"/>
        <v>0</v>
      </c>
      <c r="AJ83" s="244">
        <f t="shared" si="7"/>
        <v>0</v>
      </c>
      <c r="AK83" s="25"/>
      <c r="AL83" s="249">
        <f t="shared" si="8"/>
        <v>0</v>
      </c>
      <c r="AM83" s="250">
        <f t="shared" si="26"/>
        <v>0</v>
      </c>
      <c r="AN83" s="16"/>
      <c r="AO83" s="251" t="e">
        <f t="shared" si="27"/>
        <v>#VALUE!</v>
      </c>
      <c r="AP83" s="252" t="e">
        <f t="shared" si="9"/>
        <v>#VALUE!</v>
      </c>
      <c r="AQ83" s="253" t="e">
        <f t="shared" ca="1" si="28"/>
        <v>#DIV/0!</v>
      </c>
      <c r="AR83" s="253" t="e">
        <f t="shared" ca="1" si="10"/>
        <v>#DIV/0!</v>
      </c>
      <c r="AS83" s="254" t="e">
        <f t="shared" ca="1" si="29"/>
        <v>#VALUE!</v>
      </c>
      <c r="AT83" s="253" t="e">
        <f t="shared" ca="1" si="11"/>
        <v>#DIV/0!</v>
      </c>
      <c r="AU83" s="253" t="e">
        <f t="shared" ca="1" si="12"/>
        <v>#DIV/0!</v>
      </c>
    </row>
    <row r="84" spans="1:47" outlineLevel="1" x14ac:dyDescent="0.3">
      <c r="A84" s="52" t="str">
        <f t="shared" si="30"/>
        <v/>
      </c>
      <c r="B84" s="52" t="str">
        <f t="shared" si="13"/>
        <v/>
      </c>
      <c r="C84" s="236" t="str">
        <f t="shared" si="41"/>
        <v/>
      </c>
      <c r="D84" s="236" t="str">
        <f t="shared" si="14"/>
        <v/>
      </c>
      <c r="E84" s="237" t="str">
        <f t="shared" si="31"/>
        <v/>
      </c>
      <c r="F84" s="237" t="str">
        <f t="shared" si="32"/>
        <v/>
      </c>
      <c r="G84" s="238" t="str">
        <f t="shared" si="33"/>
        <v/>
      </c>
      <c r="H84" s="239" t="str">
        <f t="shared" si="34"/>
        <v/>
      </c>
      <c r="I84" s="237" t="str">
        <f t="shared" si="35"/>
        <v/>
      </c>
      <c r="J84" s="240" t="str">
        <f t="shared" si="36"/>
        <v/>
      </c>
      <c r="K84" s="241" t="str">
        <f t="shared" si="37"/>
        <v/>
      </c>
      <c r="L84" s="242" t="str">
        <f t="shared" si="15"/>
        <v/>
      </c>
      <c r="M84" s="242" t="str">
        <f t="shared" si="16"/>
        <v/>
      </c>
      <c r="N84" s="242" t="str">
        <f t="shared" si="17"/>
        <v/>
      </c>
      <c r="O84" s="243" t="str">
        <f t="shared" si="0"/>
        <v/>
      </c>
      <c r="P84" s="244" t="str">
        <f t="shared" si="18"/>
        <v/>
      </c>
      <c r="Q84" s="244" t="str">
        <f t="shared" si="38"/>
        <v/>
      </c>
      <c r="R84" s="244"/>
      <c r="S84" s="245" t="str">
        <f t="shared" si="19"/>
        <v/>
      </c>
      <c r="T84" s="244" t="str">
        <f t="shared" si="20"/>
        <v/>
      </c>
      <c r="U84" s="244" t="str">
        <f t="shared" si="39"/>
        <v/>
      </c>
      <c r="V84" s="244"/>
      <c r="W84" s="244" t="str">
        <f t="shared" si="40"/>
        <v/>
      </c>
      <c r="X84" s="246" t="str">
        <f t="shared" si="1"/>
        <v/>
      </c>
      <c r="Y84" s="240" t="str">
        <f t="shared" si="21"/>
        <v/>
      </c>
      <c r="Z84" s="240">
        <f t="shared" si="22"/>
        <v>0</v>
      </c>
      <c r="AA84" s="240"/>
      <c r="AB84" s="240">
        <f t="shared" si="2"/>
        <v>0</v>
      </c>
      <c r="AC84" s="244" t="str">
        <f t="shared" si="23"/>
        <v/>
      </c>
      <c r="AD84" s="244" t="str">
        <f t="shared" si="3"/>
        <v/>
      </c>
      <c r="AE84" s="247">
        <f t="shared" si="4"/>
        <v>0</v>
      </c>
      <c r="AF84" s="247" t="str">
        <f t="shared" si="5"/>
        <v/>
      </c>
      <c r="AG84" s="244" t="str">
        <f t="shared" si="6"/>
        <v/>
      </c>
      <c r="AH84" s="61" t="str">
        <f t="shared" si="24"/>
        <v/>
      </c>
      <c r="AI84" s="248">
        <f t="shared" si="25"/>
        <v>0</v>
      </c>
      <c r="AJ84" s="244">
        <f t="shared" si="7"/>
        <v>0</v>
      </c>
      <c r="AK84" s="25"/>
      <c r="AL84" s="249">
        <f t="shared" si="8"/>
        <v>0</v>
      </c>
      <c r="AM84" s="250">
        <f t="shared" si="26"/>
        <v>0</v>
      </c>
      <c r="AN84" s="16"/>
      <c r="AO84" s="251" t="e">
        <f t="shared" si="27"/>
        <v>#VALUE!</v>
      </c>
      <c r="AP84" s="252" t="e">
        <f t="shared" si="9"/>
        <v>#VALUE!</v>
      </c>
      <c r="AQ84" s="253" t="e">
        <f t="shared" ca="1" si="28"/>
        <v>#DIV/0!</v>
      </c>
      <c r="AR84" s="253" t="e">
        <f t="shared" ca="1" si="10"/>
        <v>#DIV/0!</v>
      </c>
      <c r="AS84" s="254" t="e">
        <f t="shared" ca="1" si="29"/>
        <v>#VALUE!</v>
      </c>
      <c r="AT84" s="253" t="e">
        <f t="shared" ca="1" si="11"/>
        <v>#DIV/0!</v>
      </c>
      <c r="AU84" s="253" t="e">
        <f t="shared" ca="1" si="12"/>
        <v>#DIV/0!</v>
      </c>
    </row>
    <row r="85" spans="1:47" outlineLevel="1" x14ac:dyDescent="0.3">
      <c r="A85" s="52" t="str">
        <f t="shared" si="30"/>
        <v/>
      </c>
      <c r="B85" s="52" t="str">
        <f t="shared" si="13"/>
        <v/>
      </c>
      <c r="C85" s="236" t="str">
        <f t="shared" si="41"/>
        <v/>
      </c>
      <c r="D85" s="236" t="str">
        <f t="shared" si="14"/>
        <v/>
      </c>
      <c r="E85" s="237" t="str">
        <f t="shared" si="31"/>
        <v/>
      </c>
      <c r="F85" s="237" t="str">
        <f t="shared" si="32"/>
        <v/>
      </c>
      <c r="G85" s="238" t="str">
        <f t="shared" si="33"/>
        <v/>
      </c>
      <c r="H85" s="239" t="str">
        <f t="shared" si="34"/>
        <v/>
      </c>
      <c r="I85" s="237" t="str">
        <f t="shared" si="35"/>
        <v/>
      </c>
      <c r="J85" s="240" t="str">
        <f t="shared" si="36"/>
        <v/>
      </c>
      <c r="K85" s="241" t="str">
        <f t="shared" si="37"/>
        <v/>
      </c>
      <c r="L85" s="242" t="str">
        <f t="shared" si="15"/>
        <v/>
      </c>
      <c r="M85" s="242" t="str">
        <f t="shared" si="16"/>
        <v/>
      </c>
      <c r="N85" s="242" t="str">
        <f t="shared" si="17"/>
        <v/>
      </c>
      <c r="O85" s="243" t="str">
        <f t="shared" si="0"/>
        <v/>
      </c>
      <c r="P85" s="244" t="str">
        <f t="shared" si="18"/>
        <v/>
      </c>
      <c r="Q85" s="244" t="str">
        <f t="shared" si="38"/>
        <v/>
      </c>
      <c r="R85" s="244"/>
      <c r="S85" s="245" t="str">
        <f t="shared" si="19"/>
        <v/>
      </c>
      <c r="T85" s="244" t="str">
        <f t="shared" si="20"/>
        <v/>
      </c>
      <c r="U85" s="244" t="str">
        <f t="shared" si="39"/>
        <v/>
      </c>
      <c r="V85" s="244"/>
      <c r="W85" s="244" t="str">
        <f t="shared" si="40"/>
        <v/>
      </c>
      <c r="X85" s="246" t="str">
        <f t="shared" si="1"/>
        <v/>
      </c>
      <c r="Y85" s="240" t="str">
        <f t="shared" si="21"/>
        <v/>
      </c>
      <c r="Z85" s="240">
        <f t="shared" si="22"/>
        <v>0</v>
      </c>
      <c r="AA85" s="240"/>
      <c r="AB85" s="240">
        <f t="shared" si="2"/>
        <v>0</v>
      </c>
      <c r="AC85" s="244" t="str">
        <f t="shared" si="23"/>
        <v/>
      </c>
      <c r="AD85" s="244" t="str">
        <f t="shared" si="3"/>
        <v/>
      </c>
      <c r="AE85" s="247">
        <f t="shared" si="4"/>
        <v>0</v>
      </c>
      <c r="AF85" s="247" t="str">
        <f t="shared" si="5"/>
        <v/>
      </c>
      <c r="AG85" s="244" t="str">
        <f t="shared" si="6"/>
        <v/>
      </c>
      <c r="AH85" s="61" t="str">
        <f t="shared" si="24"/>
        <v/>
      </c>
      <c r="AI85" s="248">
        <f t="shared" si="25"/>
        <v>0</v>
      </c>
      <c r="AJ85" s="244">
        <f t="shared" si="7"/>
        <v>0</v>
      </c>
      <c r="AK85" s="25"/>
      <c r="AL85" s="249">
        <f t="shared" si="8"/>
        <v>0</v>
      </c>
      <c r="AM85" s="250">
        <f t="shared" si="26"/>
        <v>0</v>
      </c>
      <c r="AN85" s="16"/>
      <c r="AO85" s="251" t="e">
        <f t="shared" si="27"/>
        <v>#VALUE!</v>
      </c>
      <c r="AP85" s="252" t="e">
        <f t="shared" si="9"/>
        <v>#VALUE!</v>
      </c>
      <c r="AQ85" s="253" t="e">
        <f t="shared" ca="1" si="28"/>
        <v>#DIV/0!</v>
      </c>
      <c r="AR85" s="253" t="e">
        <f t="shared" ca="1" si="10"/>
        <v>#DIV/0!</v>
      </c>
      <c r="AS85" s="254" t="e">
        <f t="shared" ca="1" si="29"/>
        <v>#VALUE!</v>
      </c>
      <c r="AT85" s="253" t="e">
        <f t="shared" ca="1" si="11"/>
        <v>#DIV/0!</v>
      </c>
      <c r="AU85" s="253" t="e">
        <f t="shared" ca="1" si="12"/>
        <v>#DIV/0!</v>
      </c>
    </row>
    <row r="86" spans="1:47" outlineLevel="1" x14ac:dyDescent="0.3">
      <c r="A86" s="52" t="str">
        <f t="shared" si="30"/>
        <v/>
      </c>
      <c r="B86" s="52" t="str">
        <f t="shared" si="13"/>
        <v/>
      </c>
      <c r="C86" s="236" t="str">
        <f t="shared" si="41"/>
        <v/>
      </c>
      <c r="D86" s="236" t="str">
        <f t="shared" si="14"/>
        <v/>
      </c>
      <c r="E86" s="237" t="str">
        <f t="shared" si="31"/>
        <v/>
      </c>
      <c r="F86" s="237" t="str">
        <f t="shared" si="32"/>
        <v/>
      </c>
      <c r="G86" s="238" t="str">
        <f t="shared" si="33"/>
        <v/>
      </c>
      <c r="H86" s="239" t="str">
        <f t="shared" si="34"/>
        <v/>
      </c>
      <c r="I86" s="237" t="str">
        <f t="shared" si="35"/>
        <v/>
      </c>
      <c r="J86" s="240" t="str">
        <f t="shared" si="36"/>
        <v/>
      </c>
      <c r="K86" s="241" t="str">
        <f t="shared" si="37"/>
        <v/>
      </c>
      <c r="L86" s="242" t="str">
        <f t="shared" si="15"/>
        <v/>
      </c>
      <c r="M86" s="242" t="str">
        <f t="shared" si="16"/>
        <v/>
      </c>
      <c r="N86" s="242" t="str">
        <f t="shared" si="17"/>
        <v/>
      </c>
      <c r="O86" s="243" t="str">
        <f t="shared" si="0"/>
        <v/>
      </c>
      <c r="P86" s="244" t="str">
        <f t="shared" si="18"/>
        <v/>
      </c>
      <c r="Q86" s="244" t="str">
        <f t="shared" si="38"/>
        <v/>
      </c>
      <c r="R86" s="244"/>
      <c r="S86" s="245" t="str">
        <f t="shared" si="19"/>
        <v/>
      </c>
      <c r="T86" s="244" t="str">
        <f t="shared" si="20"/>
        <v/>
      </c>
      <c r="U86" s="244" t="str">
        <f t="shared" si="39"/>
        <v/>
      </c>
      <c r="V86" s="244"/>
      <c r="W86" s="244" t="str">
        <f t="shared" si="40"/>
        <v/>
      </c>
      <c r="X86" s="246" t="str">
        <f t="shared" si="1"/>
        <v/>
      </c>
      <c r="Y86" s="240" t="str">
        <f t="shared" si="21"/>
        <v/>
      </c>
      <c r="Z86" s="240">
        <f t="shared" si="22"/>
        <v>0</v>
      </c>
      <c r="AA86" s="240"/>
      <c r="AB86" s="240">
        <f t="shared" si="2"/>
        <v>0</v>
      </c>
      <c r="AC86" s="244" t="str">
        <f t="shared" si="23"/>
        <v/>
      </c>
      <c r="AD86" s="244" t="str">
        <f t="shared" si="3"/>
        <v/>
      </c>
      <c r="AE86" s="247">
        <f t="shared" si="4"/>
        <v>0</v>
      </c>
      <c r="AF86" s="247" t="str">
        <f t="shared" si="5"/>
        <v/>
      </c>
      <c r="AG86" s="244" t="str">
        <f t="shared" si="6"/>
        <v/>
      </c>
      <c r="AH86" s="61" t="str">
        <f t="shared" si="24"/>
        <v/>
      </c>
      <c r="AI86" s="248">
        <f t="shared" si="25"/>
        <v>0</v>
      </c>
      <c r="AJ86" s="244">
        <f t="shared" si="7"/>
        <v>0</v>
      </c>
      <c r="AK86" s="25"/>
      <c r="AL86" s="249">
        <f t="shared" si="8"/>
        <v>0</v>
      </c>
      <c r="AM86" s="250">
        <f t="shared" si="26"/>
        <v>0</v>
      </c>
      <c r="AN86" s="16"/>
      <c r="AO86" s="251" t="e">
        <f t="shared" si="27"/>
        <v>#VALUE!</v>
      </c>
      <c r="AP86" s="252" t="e">
        <f t="shared" si="9"/>
        <v>#VALUE!</v>
      </c>
      <c r="AQ86" s="253" t="e">
        <f t="shared" ca="1" si="28"/>
        <v>#DIV/0!</v>
      </c>
      <c r="AR86" s="253" t="e">
        <f t="shared" ca="1" si="10"/>
        <v>#DIV/0!</v>
      </c>
      <c r="AS86" s="254" t="e">
        <f t="shared" ca="1" si="29"/>
        <v>#VALUE!</v>
      </c>
      <c r="AT86" s="253" t="e">
        <f t="shared" ca="1" si="11"/>
        <v>#DIV/0!</v>
      </c>
      <c r="AU86" s="253" t="e">
        <f t="shared" ca="1" si="12"/>
        <v>#DIV/0!</v>
      </c>
    </row>
    <row r="87" spans="1:47" outlineLevel="1" x14ac:dyDescent="0.3">
      <c r="A87" s="52" t="str">
        <f t="shared" si="30"/>
        <v/>
      </c>
      <c r="B87" s="52" t="str">
        <f t="shared" si="13"/>
        <v/>
      </c>
      <c r="C87" s="236" t="str">
        <f t="shared" si="41"/>
        <v/>
      </c>
      <c r="D87" s="236" t="str">
        <f t="shared" si="14"/>
        <v/>
      </c>
      <c r="E87" s="237" t="str">
        <f t="shared" si="31"/>
        <v/>
      </c>
      <c r="F87" s="237" t="str">
        <f t="shared" si="32"/>
        <v/>
      </c>
      <c r="G87" s="238" t="str">
        <f t="shared" si="33"/>
        <v/>
      </c>
      <c r="H87" s="239" t="str">
        <f t="shared" si="34"/>
        <v/>
      </c>
      <c r="I87" s="237" t="str">
        <f t="shared" si="35"/>
        <v/>
      </c>
      <c r="J87" s="240" t="str">
        <f t="shared" si="36"/>
        <v/>
      </c>
      <c r="K87" s="241" t="str">
        <f t="shared" si="37"/>
        <v/>
      </c>
      <c r="L87" s="242" t="str">
        <f t="shared" si="15"/>
        <v/>
      </c>
      <c r="M87" s="242" t="str">
        <f t="shared" si="16"/>
        <v/>
      </c>
      <c r="N87" s="242" t="str">
        <f t="shared" si="17"/>
        <v/>
      </c>
      <c r="O87" s="243" t="str">
        <f t="shared" si="0"/>
        <v/>
      </c>
      <c r="P87" s="244" t="str">
        <f t="shared" si="18"/>
        <v/>
      </c>
      <c r="Q87" s="244" t="str">
        <f t="shared" si="38"/>
        <v/>
      </c>
      <c r="R87" s="244"/>
      <c r="S87" s="245" t="str">
        <f t="shared" si="19"/>
        <v/>
      </c>
      <c r="T87" s="244" t="str">
        <f t="shared" si="20"/>
        <v/>
      </c>
      <c r="U87" s="244" t="str">
        <f t="shared" si="39"/>
        <v/>
      </c>
      <c r="V87" s="244"/>
      <c r="W87" s="244" t="str">
        <f t="shared" si="40"/>
        <v/>
      </c>
      <c r="X87" s="246" t="str">
        <f t="shared" si="1"/>
        <v/>
      </c>
      <c r="Y87" s="240" t="str">
        <f t="shared" si="21"/>
        <v/>
      </c>
      <c r="Z87" s="240">
        <f t="shared" si="22"/>
        <v>0</v>
      </c>
      <c r="AA87" s="240"/>
      <c r="AB87" s="240">
        <f t="shared" si="2"/>
        <v>0</v>
      </c>
      <c r="AC87" s="244" t="str">
        <f t="shared" si="23"/>
        <v/>
      </c>
      <c r="AD87" s="244" t="str">
        <f t="shared" si="3"/>
        <v/>
      </c>
      <c r="AE87" s="247">
        <f t="shared" si="4"/>
        <v>0</v>
      </c>
      <c r="AF87" s="247" t="str">
        <f t="shared" si="5"/>
        <v/>
      </c>
      <c r="AG87" s="244" t="str">
        <f t="shared" si="6"/>
        <v/>
      </c>
      <c r="AH87" s="61" t="str">
        <f t="shared" si="24"/>
        <v/>
      </c>
      <c r="AI87" s="248">
        <f t="shared" si="25"/>
        <v>0</v>
      </c>
      <c r="AJ87" s="244">
        <f t="shared" si="7"/>
        <v>0</v>
      </c>
      <c r="AK87" s="25"/>
      <c r="AL87" s="249">
        <f t="shared" si="8"/>
        <v>0</v>
      </c>
      <c r="AM87" s="250">
        <f t="shared" si="26"/>
        <v>0</v>
      </c>
      <c r="AN87" s="16"/>
      <c r="AO87" s="251" t="e">
        <f t="shared" si="27"/>
        <v>#VALUE!</v>
      </c>
      <c r="AP87" s="252" t="e">
        <f t="shared" si="9"/>
        <v>#VALUE!</v>
      </c>
      <c r="AQ87" s="253" t="e">
        <f t="shared" ca="1" si="28"/>
        <v>#DIV/0!</v>
      </c>
      <c r="AR87" s="253" t="e">
        <f t="shared" ca="1" si="10"/>
        <v>#DIV/0!</v>
      </c>
      <c r="AS87" s="254" t="e">
        <f t="shared" ca="1" si="29"/>
        <v>#VALUE!</v>
      </c>
      <c r="AT87" s="253" t="e">
        <f t="shared" ca="1" si="11"/>
        <v>#DIV/0!</v>
      </c>
      <c r="AU87" s="253" t="e">
        <f t="shared" ca="1" si="12"/>
        <v>#DIV/0!</v>
      </c>
    </row>
    <row r="88" spans="1:47" outlineLevel="1" x14ac:dyDescent="0.3">
      <c r="A88" s="52" t="str">
        <f t="shared" si="30"/>
        <v/>
      </c>
      <c r="B88" s="52" t="str">
        <f t="shared" si="13"/>
        <v/>
      </c>
      <c r="C88" s="236" t="str">
        <f t="shared" si="41"/>
        <v/>
      </c>
      <c r="D88" s="236" t="str">
        <f t="shared" si="14"/>
        <v/>
      </c>
      <c r="E88" s="237" t="str">
        <f t="shared" si="31"/>
        <v/>
      </c>
      <c r="F88" s="237" t="str">
        <f t="shared" si="32"/>
        <v/>
      </c>
      <c r="G88" s="238" t="str">
        <f t="shared" si="33"/>
        <v/>
      </c>
      <c r="H88" s="239" t="str">
        <f t="shared" si="34"/>
        <v/>
      </c>
      <c r="I88" s="237" t="str">
        <f t="shared" si="35"/>
        <v/>
      </c>
      <c r="J88" s="240" t="str">
        <f t="shared" si="36"/>
        <v/>
      </c>
      <c r="K88" s="241" t="str">
        <f t="shared" si="37"/>
        <v/>
      </c>
      <c r="L88" s="242" t="str">
        <f t="shared" si="15"/>
        <v/>
      </c>
      <c r="M88" s="242" t="str">
        <f t="shared" si="16"/>
        <v/>
      </c>
      <c r="N88" s="242" t="str">
        <f t="shared" si="17"/>
        <v/>
      </c>
      <c r="O88" s="243" t="str">
        <f t="shared" si="0"/>
        <v/>
      </c>
      <c r="P88" s="244" t="str">
        <f t="shared" si="18"/>
        <v/>
      </c>
      <c r="Q88" s="244" t="str">
        <f t="shared" si="38"/>
        <v/>
      </c>
      <c r="R88" s="244"/>
      <c r="S88" s="245" t="str">
        <f t="shared" si="19"/>
        <v/>
      </c>
      <c r="T88" s="244" t="str">
        <f t="shared" si="20"/>
        <v/>
      </c>
      <c r="U88" s="244" t="str">
        <f t="shared" si="39"/>
        <v/>
      </c>
      <c r="V88" s="244"/>
      <c r="W88" s="244" t="str">
        <f t="shared" si="40"/>
        <v/>
      </c>
      <c r="X88" s="246" t="str">
        <f t="shared" si="1"/>
        <v/>
      </c>
      <c r="Y88" s="240" t="str">
        <f t="shared" si="21"/>
        <v/>
      </c>
      <c r="Z88" s="240">
        <f t="shared" si="22"/>
        <v>0</v>
      </c>
      <c r="AA88" s="240"/>
      <c r="AB88" s="240">
        <f t="shared" si="2"/>
        <v>0</v>
      </c>
      <c r="AC88" s="244" t="str">
        <f t="shared" si="23"/>
        <v/>
      </c>
      <c r="AD88" s="244" t="str">
        <f t="shared" si="3"/>
        <v/>
      </c>
      <c r="AE88" s="247">
        <f t="shared" si="4"/>
        <v>0</v>
      </c>
      <c r="AF88" s="247" t="str">
        <f t="shared" si="5"/>
        <v/>
      </c>
      <c r="AG88" s="244" t="str">
        <f t="shared" si="6"/>
        <v/>
      </c>
      <c r="AH88" s="61" t="str">
        <f t="shared" si="24"/>
        <v/>
      </c>
      <c r="AI88" s="248">
        <f t="shared" si="25"/>
        <v>0</v>
      </c>
      <c r="AJ88" s="244">
        <f t="shared" si="7"/>
        <v>0</v>
      </c>
      <c r="AK88" s="25"/>
      <c r="AL88" s="249">
        <f t="shared" si="8"/>
        <v>0</v>
      </c>
      <c r="AM88" s="250">
        <f t="shared" si="26"/>
        <v>0</v>
      </c>
      <c r="AN88" s="16"/>
      <c r="AO88" s="251" t="e">
        <f t="shared" si="27"/>
        <v>#VALUE!</v>
      </c>
      <c r="AP88" s="252" t="e">
        <f t="shared" si="9"/>
        <v>#VALUE!</v>
      </c>
      <c r="AQ88" s="253" t="e">
        <f t="shared" ca="1" si="28"/>
        <v>#DIV/0!</v>
      </c>
      <c r="AR88" s="253" t="e">
        <f t="shared" ca="1" si="10"/>
        <v>#DIV/0!</v>
      </c>
      <c r="AS88" s="254" t="e">
        <f t="shared" ca="1" si="29"/>
        <v>#VALUE!</v>
      </c>
      <c r="AT88" s="253" t="e">
        <f t="shared" ca="1" si="11"/>
        <v>#DIV/0!</v>
      </c>
      <c r="AU88" s="253" t="e">
        <f t="shared" ca="1" si="12"/>
        <v>#DIV/0!</v>
      </c>
    </row>
    <row r="89" spans="1:47" outlineLevel="1" x14ac:dyDescent="0.3">
      <c r="A89" s="52" t="str">
        <f t="shared" si="30"/>
        <v/>
      </c>
      <c r="B89" s="52" t="str">
        <f t="shared" si="13"/>
        <v/>
      </c>
      <c r="C89" s="236" t="str">
        <f t="shared" si="41"/>
        <v/>
      </c>
      <c r="D89" s="236" t="str">
        <f t="shared" si="14"/>
        <v/>
      </c>
      <c r="E89" s="237" t="str">
        <f t="shared" si="31"/>
        <v/>
      </c>
      <c r="F89" s="237" t="str">
        <f t="shared" si="32"/>
        <v/>
      </c>
      <c r="G89" s="238" t="str">
        <f t="shared" si="33"/>
        <v/>
      </c>
      <c r="H89" s="239" t="str">
        <f t="shared" si="34"/>
        <v/>
      </c>
      <c r="I89" s="237" t="str">
        <f t="shared" si="35"/>
        <v/>
      </c>
      <c r="J89" s="240" t="str">
        <f t="shared" si="36"/>
        <v/>
      </c>
      <c r="K89" s="241" t="str">
        <f t="shared" si="37"/>
        <v/>
      </c>
      <c r="L89" s="242" t="str">
        <f t="shared" si="15"/>
        <v/>
      </c>
      <c r="M89" s="242" t="str">
        <f t="shared" si="16"/>
        <v/>
      </c>
      <c r="N89" s="242" t="str">
        <f t="shared" si="17"/>
        <v/>
      </c>
      <c r="O89" s="243" t="str">
        <f t="shared" si="0"/>
        <v/>
      </c>
      <c r="P89" s="244" t="str">
        <f t="shared" si="18"/>
        <v/>
      </c>
      <c r="Q89" s="244" t="str">
        <f t="shared" si="38"/>
        <v/>
      </c>
      <c r="R89" s="244"/>
      <c r="S89" s="245" t="str">
        <f t="shared" si="19"/>
        <v/>
      </c>
      <c r="T89" s="244" t="str">
        <f t="shared" si="20"/>
        <v/>
      </c>
      <c r="U89" s="244" t="str">
        <f t="shared" si="39"/>
        <v/>
      </c>
      <c r="V89" s="244"/>
      <c r="W89" s="244" t="str">
        <f t="shared" si="40"/>
        <v/>
      </c>
      <c r="X89" s="246" t="str">
        <f t="shared" si="1"/>
        <v/>
      </c>
      <c r="Y89" s="240" t="str">
        <f t="shared" si="21"/>
        <v/>
      </c>
      <c r="Z89" s="240">
        <f t="shared" si="22"/>
        <v>0</v>
      </c>
      <c r="AA89" s="240"/>
      <c r="AB89" s="240">
        <f t="shared" si="2"/>
        <v>0</v>
      </c>
      <c r="AC89" s="244" t="str">
        <f t="shared" si="23"/>
        <v/>
      </c>
      <c r="AD89" s="244" t="str">
        <f t="shared" si="3"/>
        <v/>
      </c>
      <c r="AE89" s="247">
        <f t="shared" si="4"/>
        <v>0</v>
      </c>
      <c r="AF89" s="247" t="str">
        <f t="shared" si="5"/>
        <v/>
      </c>
      <c r="AG89" s="244" t="str">
        <f t="shared" si="6"/>
        <v/>
      </c>
      <c r="AH89" s="61" t="str">
        <f t="shared" si="24"/>
        <v/>
      </c>
      <c r="AI89" s="248">
        <f t="shared" si="25"/>
        <v>0</v>
      </c>
      <c r="AJ89" s="244">
        <f t="shared" si="7"/>
        <v>0</v>
      </c>
      <c r="AK89" s="25"/>
      <c r="AL89" s="249">
        <f t="shared" si="8"/>
        <v>0</v>
      </c>
      <c r="AM89" s="250">
        <f t="shared" si="26"/>
        <v>0</v>
      </c>
      <c r="AN89" s="16"/>
      <c r="AO89" s="251" t="e">
        <f t="shared" si="27"/>
        <v>#VALUE!</v>
      </c>
      <c r="AP89" s="252" t="e">
        <f t="shared" si="9"/>
        <v>#VALUE!</v>
      </c>
      <c r="AQ89" s="253" t="e">
        <f t="shared" ca="1" si="28"/>
        <v>#DIV/0!</v>
      </c>
      <c r="AR89" s="253" t="e">
        <f t="shared" ca="1" si="10"/>
        <v>#DIV/0!</v>
      </c>
      <c r="AS89" s="254" t="e">
        <f t="shared" ca="1" si="29"/>
        <v>#VALUE!</v>
      </c>
      <c r="AT89" s="253" t="e">
        <f t="shared" ca="1" si="11"/>
        <v>#DIV/0!</v>
      </c>
      <c r="AU89" s="253" t="e">
        <f t="shared" ca="1" si="12"/>
        <v>#DIV/0!</v>
      </c>
    </row>
    <row r="90" spans="1:47" outlineLevel="1" x14ac:dyDescent="0.3">
      <c r="A90" s="52" t="str">
        <f t="shared" si="30"/>
        <v/>
      </c>
      <c r="B90" s="52" t="str">
        <f t="shared" si="13"/>
        <v/>
      </c>
      <c r="C90" s="236" t="str">
        <f t="shared" si="41"/>
        <v/>
      </c>
      <c r="D90" s="236" t="str">
        <f t="shared" si="14"/>
        <v/>
      </c>
      <c r="E90" s="237" t="str">
        <f t="shared" si="31"/>
        <v/>
      </c>
      <c r="F90" s="237" t="str">
        <f t="shared" si="32"/>
        <v/>
      </c>
      <c r="G90" s="238" t="str">
        <f t="shared" si="33"/>
        <v/>
      </c>
      <c r="H90" s="239" t="str">
        <f t="shared" si="34"/>
        <v/>
      </c>
      <c r="I90" s="237" t="str">
        <f t="shared" si="35"/>
        <v/>
      </c>
      <c r="J90" s="240" t="str">
        <f t="shared" si="36"/>
        <v/>
      </c>
      <c r="K90" s="241" t="str">
        <f t="shared" si="37"/>
        <v/>
      </c>
      <c r="L90" s="242" t="str">
        <f t="shared" si="15"/>
        <v/>
      </c>
      <c r="M90" s="242" t="str">
        <f t="shared" si="16"/>
        <v/>
      </c>
      <c r="N90" s="242" t="str">
        <f t="shared" si="17"/>
        <v/>
      </c>
      <c r="O90" s="243" t="str">
        <f t="shared" si="0"/>
        <v/>
      </c>
      <c r="P90" s="244" t="str">
        <f t="shared" si="18"/>
        <v/>
      </c>
      <c r="Q90" s="244" t="str">
        <f t="shared" si="38"/>
        <v/>
      </c>
      <c r="R90" s="244"/>
      <c r="S90" s="245" t="str">
        <f t="shared" si="19"/>
        <v/>
      </c>
      <c r="T90" s="244" t="str">
        <f t="shared" si="20"/>
        <v/>
      </c>
      <c r="U90" s="244" t="str">
        <f t="shared" si="39"/>
        <v/>
      </c>
      <c r="V90" s="244"/>
      <c r="W90" s="244" t="str">
        <f t="shared" si="40"/>
        <v/>
      </c>
      <c r="X90" s="246" t="str">
        <f t="shared" si="1"/>
        <v/>
      </c>
      <c r="Y90" s="240" t="str">
        <f t="shared" si="21"/>
        <v/>
      </c>
      <c r="Z90" s="240">
        <f t="shared" si="22"/>
        <v>0</v>
      </c>
      <c r="AA90" s="240"/>
      <c r="AB90" s="240">
        <f t="shared" si="2"/>
        <v>0</v>
      </c>
      <c r="AC90" s="244" t="str">
        <f t="shared" si="23"/>
        <v/>
      </c>
      <c r="AD90" s="244" t="str">
        <f t="shared" si="3"/>
        <v/>
      </c>
      <c r="AE90" s="247">
        <f t="shared" si="4"/>
        <v>0</v>
      </c>
      <c r="AF90" s="247" t="str">
        <f t="shared" si="5"/>
        <v/>
      </c>
      <c r="AG90" s="244" t="str">
        <f t="shared" si="6"/>
        <v/>
      </c>
      <c r="AH90" s="61" t="str">
        <f t="shared" si="24"/>
        <v/>
      </c>
      <c r="AI90" s="248">
        <f t="shared" si="25"/>
        <v>0</v>
      </c>
      <c r="AJ90" s="244">
        <f t="shared" si="7"/>
        <v>0</v>
      </c>
      <c r="AK90" s="25"/>
      <c r="AL90" s="249">
        <f t="shared" si="8"/>
        <v>0</v>
      </c>
      <c r="AM90" s="250">
        <f t="shared" si="26"/>
        <v>0</v>
      </c>
      <c r="AN90" s="16"/>
      <c r="AO90" s="251" t="e">
        <f t="shared" si="27"/>
        <v>#VALUE!</v>
      </c>
      <c r="AP90" s="252" t="e">
        <f t="shared" si="9"/>
        <v>#VALUE!</v>
      </c>
      <c r="AQ90" s="253" t="e">
        <f t="shared" ca="1" si="28"/>
        <v>#DIV/0!</v>
      </c>
      <c r="AR90" s="253" t="e">
        <f t="shared" ca="1" si="10"/>
        <v>#DIV/0!</v>
      </c>
      <c r="AS90" s="254" t="e">
        <f t="shared" ca="1" si="29"/>
        <v>#VALUE!</v>
      </c>
      <c r="AT90" s="253" t="e">
        <f t="shared" ca="1" si="11"/>
        <v>#DIV/0!</v>
      </c>
      <c r="AU90" s="253" t="e">
        <f t="shared" ca="1" si="12"/>
        <v>#DIV/0!</v>
      </c>
    </row>
    <row r="91" spans="1:47" outlineLevel="1" x14ac:dyDescent="0.3">
      <c r="A91" s="52" t="str">
        <f t="shared" si="30"/>
        <v/>
      </c>
      <c r="B91" s="52" t="str">
        <f t="shared" si="13"/>
        <v/>
      </c>
      <c r="C91" s="236" t="str">
        <f t="shared" si="41"/>
        <v/>
      </c>
      <c r="D91" s="236" t="str">
        <f t="shared" si="14"/>
        <v/>
      </c>
      <c r="E91" s="237" t="str">
        <f t="shared" si="31"/>
        <v/>
      </c>
      <c r="F91" s="237" t="str">
        <f t="shared" si="32"/>
        <v/>
      </c>
      <c r="G91" s="238" t="str">
        <f t="shared" si="33"/>
        <v/>
      </c>
      <c r="H91" s="239" t="str">
        <f t="shared" si="34"/>
        <v/>
      </c>
      <c r="I91" s="237" t="str">
        <f t="shared" si="35"/>
        <v/>
      </c>
      <c r="J91" s="240" t="str">
        <f t="shared" si="36"/>
        <v/>
      </c>
      <c r="K91" s="241" t="str">
        <f t="shared" si="37"/>
        <v/>
      </c>
      <c r="L91" s="242" t="str">
        <f t="shared" si="15"/>
        <v/>
      </c>
      <c r="M91" s="242" t="str">
        <f t="shared" si="16"/>
        <v/>
      </c>
      <c r="N91" s="242" t="str">
        <f t="shared" si="17"/>
        <v/>
      </c>
      <c r="O91" s="243" t="str">
        <f t="shared" si="0"/>
        <v/>
      </c>
      <c r="P91" s="244" t="str">
        <f t="shared" si="18"/>
        <v/>
      </c>
      <c r="Q91" s="244" t="str">
        <f t="shared" si="38"/>
        <v/>
      </c>
      <c r="R91" s="244"/>
      <c r="S91" s="245" t="str">
        <f t="shared" si="19"/>
        <v/>
      </c>
      <c r="T91" s="244" t="str">
        <f t="shared" si="20"/>
        <v/>
      </c>
      <c r="U91" s="244" t="str">
        <f t="shared" si="39"/>
        <v/>
      </c>
      <c r="V91" s="244"/>
      <c r="W91" s="244" t="str">
        <f t="shared" si="40"/>
        <v/>
      </c>
      <c r="X91" s="246" t="str">
        <f t="shared" si="1"/>
        <v/>
      </c>
      <c r="Y91" s="240" t="str">
        <f t="shared" si="21"/>
        <v/>
      </c>
      <c r="Z91" s="240">
        <f t="shared" si="22"/>
        <v>0</v>
      </c>
      <c r="AA91" s="240"/>
      <c r="AB91" s="240">
        <f t="shared" si="2"/>
        <v>0</v>
      </c>
      <c r="AC91" s="244" t="str">
        <f t="shared" si="23"/>
        <v/>
      </c>
      <c r="AD91" s="244" t="str">
        <f t="shared" si="3"/>
        <v/>
      </c>
      <c r="AE91" s="247">
        <f t="shared" si="4"/>
        <v>0</v>
      </c>
      <c r="AF91" s="247" t="str">
        <f t="shared" si="5"/>
        <v/>
      </c>
      <c r="AG91" s="244" t="str">
        <f t="shared" si="6"/>
        <v/>
      </c>
      <c r="AH91" s="61" t="str">
        <f t="shared" si="24"/>
        <v/>
      </c>
      <c r="AI91" s="248">
        <f t="shared" si="25"/>
        <v>0</v>
      </c>
      <c r="AJ91" s="244">
        <f t="shared" si="7"/>
        <v>0</v>
      </c>
      <c r="AK91" s="25"/>
      <c r="AL91" s="249">
        <f t="shared" si="8"/>
        <v>0</v>
      </c>
      <c r="AM91" s="250">
        <f t="shared" si="26"/>
        <v>0</v>
      </c>
      <c r="AN91" s="16"/>
      <c r="AO91" s="251" t="e">
        <f t="shared" si="27"/>
        <v>#VALUE!</v>
      </c>
      <c r="AP91" s="252" t="e">
        <f t="shared" si="9"/>
        <v>#VALUE!</v>
      </c>
      <c r="AQ91" s="253" t="e">
        <f t="shared" ca="1" si="28"/>
        <v>#DIV/0!</v>
      </c>
      <c r="AR91" s="253" t="e">
        <f t="shared" ca="1" si="10"/>
        <v>#DIV/0!</v>
      </c>
      <c r="AS91" s="254" t="e">
        <f t="shared" ca="1" si="29"/>
        <v>#VALUE!</v>
      </c>
      <c r="AT91" s="253" t="e">
        <f t="shared" ca="1" si="11"/>
        <v>#DIV/0!</v>
      </c>
      <c r="AU91" s="253" t="e">
        <f t="shared" ca="1" si="12"/>
        <v>#DIV/0!</v>
      </c>
    </row>
    <row r="92" spans="1:47" outlineLevel="1" x14ac:dyDescent="0.3">
      <c r="A92" s="52" t="str">
        <f t="shared" si="30"/>
        <v/>
      </c>
      <c r="B92" s="52" t="str">
        <f t="shared" si="13"/>
        <v/>
      </c>
      <c r="C92" s="236" t="str">
        <f t="shared" si="41"/>
        <v/>
      </c>
      <c r="D92" s="236" t="str">
        <f t="shared" si="14"/>
        <v/>
      </c>
      <c r="E92" s="237" t="str">
        <f t="shared" si="31"/>
        <v/>
      </c>
      <c r="F92" s="237" t="str">
        <f t="shared" si="32"/>
        <v/>
      </c>
      <c r="G92" s="238" t="str">
        <f t="shared" si="33"/>
        <v/>
      </c>
      <c r="H92" s="239" t="str">
        <f t="shared" si="34"/>
        <v/>
      </c>
      <c r="I92" s="237" t="str">
        <f t="shared" si="35"/>
        <v/>
      </c>
      <c r="J92" s="240" t="str">
        <f t="shared" si="36"/>
        <v/>
      </c>
      <c r="K92" s="241" t="str">
        <f t="shared" si="37"/>
        <v/>
      </c>
      <c r="L92" s="242" t="str">
        <f t="shared" si="15"/>
        <v/>
      </c>
      <c r="M92" s="242" t="str">
        <f t="shared" si="16"/>
        <v/>
      </c>
      <c r="N92" s="242" t="str">
        <f t="shared" si="17"/>
        <v/>
      </c>
      <c r="O92" s="243" t="str">
        <f t="shared" si="0"/>
        <v/>
      </c>
      <c r="P92" s="244" t="str">
        <f t="shared" si="18"/>
        <v/>
      </c>
      <c r="Q92" s="244" t="str">
        <f t="shared" si="38"/>
        <v/>
      </c>
      <c r="R92" s="244"/>
      <c r="S92" s="245" t="str">
        <f t="shared" si="19"/>
        <v/>
      </c>
      <c r="T92" s="244" t="str">
        <f t="shared" si="20"/>
        <v/>
      </c>
      <c r="U92" s="244" t="str">
        <f t="shared" si="39"/>
        <v/>
      </c>
      <c r="V92" s="244"/>
      <c r="W92" s="244" t="str">
        <f t="shared" si="40"/>
        <v/>
      </c>
      <c r="X92" s="246" t="str">
        <f t="shared" si="1"/>
        <v/>
      </c>
      <c r="Y92" s="240" t="str">
        <f t="shared" si="21"/>
        <v/>
      </c>
      <c r="Z92" s="240">
        <f t="shared" si="22"/>
        <v>0</v>
      </c>
      <c r="AA92" s="240"/>
      <c r="AB92" s="240">
        <f t="shared" si="2"/>
        <v>0</v>
      </c>
      <c r="AC92" s="244" t="str">
        <f t="shared" si="23"/>
        <v/>
      </c>
      <c r="AD92" s="244" t="str">
        <f t="shared" si="3"/>
        <v/>
      </c>
      <c r="AE92" s="247">
        <f t="shared" si="4"/>
        <v>0</v>
      </c>
      <c r="AF92" s="247" t="str">
        <f t="shared" si="5"/>
        <v/>
      </c>
      <c r="AG92" s="244" t="str">
        <f t="shared" si="6"/>
        <v/>
      </c>
      <c r="AH92" s="61" t="str">
        <f t="shared" si="24"/>
        <v/>
      </c>
      <c r="AI92" s="248">
        <f t="shared" si="25"/>
        <v>0</v>
      </c>
      <c r="AJ92" s="244">
        <f t="shared" si="7"/>
        <v>0</v>
      </c>
      <c r="AK92" s="25"/>
      <c r="AL92" s="249">
        <f t="shared" si="8"/>
        <v>0</v>
      </c>
      <c r="AM92" s="250">
        <f t="shared" si="26"/>
        <v>0</v>
      </c>
      <c r="AN92" s="16"/>
      <c r="AO92" s="251" t="e">
        <f t="shared" si="27"/>
        <v>#VALUE!</v>
      </c>
      <c r="AP92" s="252" t="e">
        <f t="shared" si="9"/>
        <v>#VALUE!</v>
      </c>
      <c r="AQ92" s="253" t="e">
        <f t="shared" ca="1" si="28"/>
        <v>#DIV/0!</v>
      </c>
      <c r="AR92" s="253" t="e">
        <f t="shared" ca="1" si="10"/>
        <v>#DIV/0!</v>
      </c>
      <c r="AS92" s="254" t="e">
        <f t="shared" ca="1" si="29"/>
        <v>#VALUE!</v>
      </c>
      <c r="AT92" s="253" t="e">
        <f t="shared" ca="1" si="11"/>
        <v>#DIV/0!</v>
      </c>
      <c r="AU92" s="253" t="e">
        <f t="shared" ca="1" si="12"/>
        <v>#DIV/0!</v>
      </c>
    </row>
    <row r="93" spans="1:47" outlineLevel="1" x14ac:dyDescent="0.3">
      <c r="A93" s="52" t="str">
        <f t="shared" si="30"/>
        <v/>
      </c>
      <c r="B93" s="52" t="str">
        <f t="shared" si="13"/>
        <v/>
      </c>
      <c r="C93" s="236" t="str">
        <f t="shared" si="41"/>
        <v/>
      </c>
      <c r="D93" s="236" t="str">
        <f t="shared" si="14"/>
        <v/>
      </c>
      <c r="E93" s="237" t="str">
        <f t="shared" si="31"/>
        <v/>
      </c>
      <c r="F93" s="237" t="str">
        <f t="shared" si="32"/>
        <v/>
      </c>
      <c r="G93" s="238" t="str">
        <f t="shared" si="33"/>
        <v/>
      </c>
      <c r="H93" s="239" t="str">
        <f t="shared" si="34"/>
        <v/>
      </c>
      <c r="I93" s="237" t="str">
        <f t="shared" si="35"/>
        <v/>
      </c>
      <c r="J93" s="240" t="str">
        <f t="shared" si="36"/>
        <v/>
      </c>
      <c r="K93" s="241" t="str">
        <f t="shared" si="37"/>
        <v/>
      </c>
      <c r="L93" s="242" t="str">
        <f t="shared" si="15"/>
        <v/>
      </c>
      <c r="M93" s="242" t="str">
        <f t="shared" si="16"/>
        <v/>
      </c>
      <c r="N93" s="242" t="str">
        <f t="shared" si="17"/>
        <v/>
      </c>
      <c r="O93" s="243" t="str">
        <f t="shared" si="0"/>
        <v/>
      </c>
      <c r="P93" s="244" t="str">
        <f t="shared" si="18"/>
        <v/>
      </c>
      <c r="Q93" s="244" t="str">
        <f t="shared" si="38"/>
        <v/>
      </c>
      <c r="R93" s="244"/>
      <c r="S93" s="245" t="str">
        <f t="shared" si="19"/>
        <v/>
      </c>
      <c r="T93" s="244" t="str">
        <f t="shared" si="20"/>
        <v/>
      </c>
      <c r="U93" s="244" t="str">
        <f t="shared" si="39"/>
        <v/>
      </c>
      <c r="V93" s="244"/>
      <c r="W93" s="244" t="str">
        <f t="shared" si="40"/>
        <v/>
      </c>
      <c r="X93" s="246" t="str">
        <f t="shared" si="1"/>
        <v/>
      </c>
      <c r="Y93" s="240" t="str">
        <f t="shared" si="21"/>
        <v/>
      </c>
      <c r="Z93" s="240">
        <f t="shared" si="22"/>
        <v>0</v>
      </c>
      <c r="AA93" s="240"/>
      <c r="AB93" s="240">
        <f t="shared" si="2"/>
        <v>0</v>
      </c>
      <c r="AC93" s="244" t="str">
        <f t="shared" si="23"/>
        <v/>
      </c>
      <c r="AD93" s="244" t="str">
        <f t="shared" si="3"/>
        <v/>
      </c>
      <c r="AE93" s="247">
        <f t="shared" si="4"/>
        <v>0</v>
      </c>
      <c r="AF93" s="247" t="str">
        <f t="shared" si="5"/>
        <v/>
      </c>
      <c r="AG93" s="244" t="str">
        <f t="shared" si="6"/>
        <v/>
      </c>
      <c r="AH93" s="61" t="str">
        <f t="shared" si="24"/>
        <v/>
      </c>
      <c r="AI93" s="248">
        <f t="shared" si="25"/>
        <v>0</v>
      </c>
      <c r="AJ93" s="244">
        <f t="shared" si="7"/>
        <v>0</v>
      </c>
      <c r="AK93" s="25"/>
      <c r="AL93" s="249">
        <f t="shared" si="8"/>
        <v>0</v>
      </c>
      <c r="AM93" s="250">
        <f t="shared" si="26"/>
        <v>0</v>
      </c>
      <c r="AN93" s="16"/>
      <c r="AO93" s="251" t="e">
        <f t="shared" si="27"/>
        <v>#VALUE!</v>
      </c>
      <c r="AP93" s="252" t="e">
        <f t="shared" si="9"/>
        <v>#VALUE!</v>
      </c>
      <c r="AQ93" s="253" t="e">
        <f t="shared" ca="1" si="28"/>
        <v>#DIV/0!</v>
      </c>
      <c r="AR93" s="253" t="e">
        <f t="shared" ca="1" si="10"/>
        <v>#DIV/0!</v>
      </c>
      <c r="AS93" s="254" t="e">
        <f t="shared" ca="1" si="29"/>
        <v>#VALUE!</v>
      </c>
      <c r="AT93" s="253" t="e">
        <f t="shared" ca="1" si="11"/>
        <v>#DIV/0!</v>
      </c>
      <c r="AU93" s="253" t="e">
        <f t="shared" ca="1" si="12"/>
        <v>#DIV/0!</v>
      </c>
    </row>
    <row r="94" spans="1:47" outlineLevel="1" x14ac:dyDescent="0.3">
      <c r="A94" s="52" t="str">
        <f t="shared" si="30"/>
        <v/>
      </c>
      <c r="B94" s="52" t="str">
        <f t="shared" si="13"/>
        <v/>
      </c>
      <c r="C94" s="236" t="str">
        <f t="shared" si="41"/>
        <v/>
      </c>
      <c r="D94" s="236" t="str">
        <f t="shared" si="14"/>
        <v/>
      </c>
      <c r="E94" s="237" t="str">
        <f t="shared" si="31"/>
        <v/>
      </c>
      <c r="F94" s="237" t="str">
        <f t="shared" si="32"/>
        <v/>
      </c>
      <c r="G94" s="238" t="str">
        <f t="shared" si="33"/>
        <v/>
      </c>
      <c r="H94" s="239" t="str">
        <f t="shared" si="34"/>
        <v/>
      </c>
      <c r="I94" s="237" t="str">
        <f t="shared" si="35"/>
        <v/>
      </c>
      <c r="J94" s="240" t="str">
        <f t="shared" si="36"/>
        <v/>
      </c>
      <c r="K94" s="241" t="str">
        <f t="shared" si="37"/>
        <v/>
      </c>
      <c r="L94" s="242" t="str">
        <f t="shared" si="15"/>
        <v/>
      </c>
      <c r="M94" s="242" t="str">
        <f t="shared" si="16"/>
        <v/>
      </c>
      <c r="N94" s="242" t="str">
        <f t="shared" si="17"/>
        <v/>
      </c>
      <c r="O94" s="243" t="str">
        <f t="shared" si="0"/>
        <v/>
      </c>
      <c r="P94" s="244" t="str">
        <f t="shared" si="18"/>
        <v/>
      </c>
      <c r="Q94" s="244" t="str">
        <f t="shared" si="38"/>
        <v/>
      </c>
      <c r="R94" s="244"/>
      <c r="S94" s="245" t="str">
        <f t="shared" si="19"/>
        <v/>
      </c>
      <c r="T94" s="244" t="str">
        <f t="shared" si="20"/>
        <v/>
      </c>
      <c r="U94" s="244" t="str">
        <f t="shared" si="39"/>
        <v/>
      </c>
      <c r="V94" s="244"/>
      <c r="W94" s="244" t="str">
        <f t="shared" si="40"/>
        <v/>
      </c>
      <c r="X94" s="246" t="str">
        <f t="shared" si="1"/>
        <v/>
      </c>
      <c r="Y94" s="240" t="str">
        <f t="shared" si="21"/>
        <v/>
      </c>
      <c r="Z94" s="240">
        <f t="shared" si="22"/>
        <v>0</v>
      </c>
      <c r="AA94" s="240"/>
      <c r="AB94" s="240">
        <f t="shared" si="2"/>
        <v>0</v>
      </c>
      <c r="AC94" s="244" t="str">
        <f t="shared" si="23"/>
        <v/>
      </c>
      <c r="AD94" s="244" t="str">
        <f t="shared" si="3"/>
        <v/>
      </c>
      <c r="AE94" s="247">
        <f t="shared" si="4"/>
        <v>0</v>
      </c>
      <c r="AF94" s="247" t="str">
        <f t="shared" si="5"/>
        <v/>
      </c>
      <c r="AG94" s="244" t="str">
        <f t="shared" si="6"/>
        <v/>
      </c>
      <c r="AH94" s="61" t="str">
        <f t="shared" si="24"/>
        <v/>
      </c>
      <c r="AI94" s="248">
        <f t="shared" si="25"/>
        <v>0</v>
      </c>
      <c r="AJ94" s="244">
        <f t="shared" si="7"/>
        <v>0</v>
      </c>
      <c r="AK94" s="25"/>
      <c r="AL94" s="249">
        <f t="shared" si="8"/>
        <v>0</v>
      </c>
      <c r="AM94" s="250">
        <f t="shared" si="26"/>
        <v>0</v>
      </c>
      <c r="AN94" s="16"/>
      <c r="AO94" s="251" t="e">
        <f t="shared" si="27"/>
        <v>#VALUE!</v>
      </c>
      <c r="AP94" s="252" t="e">
        <f t="shared" si="9"/>
        <v>#VALUE!</v>
      </c>
      <c r="AQ94" s="253" t="e">
        <f t="shared" ca="1" si="28"/>
        <v>#DIV/0!</v>
      </c>
      <c r="AR94" s="253" t="e">
        <f t="shared" ca="1" si="10"/>
        <v>#DIV/0!</v>
      </c>
      <c r="AS94" s="254" t="e">
        <f t="shared" ca="1" si="29"/>
        <v>#VALUE!</v>
      </c>
      <c r="AT94" s="253" t="e">
        <f t="shared" ca="1" si="11"/>
        <v>#DIV/0!</v>
      </c>
      <c r="AU94" s="253" t="e">
        <f t="shared" ca="1" si="12"/>
        <v>#DIV/0!</v>
      </c>
    </row>
    <row r="95" spans="1:47" outlineLevel="1" x14ac:dyDescent="0.3">
      <c r="A95" s="52" t="str">
        <f t="shared" si="30"/>
        <v/>
      </c>
      <c r="B95" s="52" t="str">
        <f t="shared" si="13"/>
        <v/>
      </c>
      <c r="C95" s="236" t="str">
        <f t="shared" si="41"/>
        <v/>
      </c>
      <c r="D95" s="236" t="str">
        <f t="shared" si="14"/>
        <v/>
      </c>
      <c r="E95" s="237" t="str">
        <f t="shared" si="31"/>
        <v/>
      </c>
      <c r="F95" s="237" t="str">
        <f t="shared" si="32"/>
        <v/>
      </c>
      <c r="G95" s="238" t="str">
        <f t="shared" si="33"/>
        <v/>
      </c>
      <c r="H95" s="239" t="str">
        <f t="shared" si="34"/>
        <v/>
      </c>
      <c r="I95" s="237" t="str">
        <f t="shared" si="35"/>
        <v/>
      </c>
      <c r="J95" s="240" t="str">
        <f t="shared" si="36"/>
        <v/>
      </c>
      <c r="K95" s="241" t="str">
        <f t="shared" si="37"/>
        <v/>
      </c>
      <c r="L95" s="242" t="str">
        <f t="shared" si="15"/>
        <v/>
      </c>
      <c r="M95" s="242" t="str">
        <f t="shared" si="16"/>
        <v/>
      </c>
      <c r="N95" s="242" t="str">
        <f t="shared" si="17"/>
        <v/>
      </c>
      <c r="O95" s="243" t="str">
        <f t="shared" si="0"/>
        <v/>
      </c>
      <c r="P95" s="244" t="str">
        <f t="shared" si="18"/>
        <v/>
      </c>
      <c r="Q95" s="244" t="str">
        <f t="shared" si="38"/>
        <v/>
      </c>
      <c r="R95" s="244"/>
      <c r="S95" s="245" t="str">
        <f t="shared" si="19"/>
        <v/>
      </c>
      <c r="T95" s="244" t="str">
        <f t="shared" si="20"/>
        <v/>
      </c>
      <c r="U95" s="244" t="str">
        <f t="shared" si="39"/>
        <v/>
      </c>
      <c r="V95" s="244"/>
      <c r="W95" s="244" t="str">
        <f t="shared" si="40"/>
        <v/>
      </c>
      <c r="X95" s="246" t="str">
        <f t="shared" si="1"/>
        <v/>
      </c>
      <c r="Y95" s="240" t="str">
        <f t="shared" si="21"/>
        <v/>
      </c>
      <c r="Z95" s="240">
        <f t="shared" si="22"/>
        <v>0</v>
      </c>
      <c r="AA95" s="240"/>
      <c r="AB95" s="240">
        <f t="shared" si="2"/>
        <v>0</v>
      </c>
      <c r="AC95" s="244" t="str">
        <f t="shared" si="23"/>
        <v/>
      </c>
      <c r="AD95" s="244" t="str">
        <f t="shared" si="3"/>
        <v/>
      </c>
      <c r="AE95" s="247">
        <f t="shared" si="4"/>
        <v>0</v>
      </c>
      <c r="AF95" s="247" t="str">
        <f t="shared" si="5"/>
        <v/>
      </c>
      <c r="AG95" s="244" t="str">
        <f t="shared" si="6"/>
        <v/>
      </c>
      <c r="AH95" s="61" t="str">
        <f t="shared" si="24"/>
        <v/>
      </c>
      <c r="AI95" s="248">
        <f t="shared" si="25"/>
        <v>0</v>
      </c>
      <c r="AJ95" s="244">
        <f t="shared" si="7"/>
        <v>0</v>
      </c>
      <c r="AK95" s="25"/>
      <c r="AL95" s="249">
        <f t="shared" si="8"/>
        <v>0</v>
      </c>
      <c r="AM95" s="250">
        <f t="shared" si="26"/>
        <v>0</v>
      </c>
      <c r="AN95" s="16"/>
      <c r="AO95" s="251" t="e">
        <f t="shared" si="27"/>
        <v>#VALUE!</v>
      </c>
      <c r="AP95" s="252" t="e">
        <f t="shared" si="9"/>
        <v>#VALUE!</v>
      </c>
      <c r="AQ95" s="253" t="e">
        <f t="shared" ca="1" si="28"/>
        <v>#DIV/0!</v>
      </c>
      <c r="AR95" s="253" t="e">
        <f t="shared" ca="1" si="10"/>
        <v>#DIV/0!</v>
      </c>
      <c r="AS95" s="254" t="e">
        <f t="shared" ca="1" si="29"/>
        <v>#VALUE!</v>
      </c>
      <c r="AT95" s="253" t="e">
        <f t="shared" ca="1" si="11"/>
        <v>#DIV/0!</v>
      </c>
      <c r="AU95" s="253" t="e">
        <f t="shared" ca="1" si="12"/>
        <v>#DIV/0!</v>
      </c>
    </row>
    <row r="96" spans="1:47" outlineLevel="1" x14ac:dyDescent="0.3">
      <c r="A96" s="52" t="str">
        <f t="shared" si="30"/>
        <v/>
      </c>
      <c r="B96" s="52" t="str">
        <f t="shared" si="13"/>
        <v/>
      </c>
      <c r="C96" s="236" t="str">
        <f t="shared" si="41"/>
        <v/>
      </c>
      <c r="D96" s="236" t="str">
        <f t="shared" si="14"/>
        <v/>
      </c>
      <c r="E96" s="237" t="str">
        <f t="shared" si="31"/>
        <v/>
      </c>
      <c r="F96" s="237" t="str">
        <f t="shared" si="32"/>
        <v/>
      </c>
      <c r="G96" s="238" t="str">
        <f t="shared" si="33"/>
        <v/>
      </c>
      <c r="H96" s="239" t="str">
        <f t="shared" si="34"/>
        <v/>
      </c>
      <c r="I96" s="237" t="str">
        <f t="shared" si="35"/>
        <v/>
      </c>
      <c r="J96" s="240" t="str">
        <f t="shared" si="36"/>
        <v/>
      </c>
      <c r="K96" s="241" t="str">
        <f t="shared" si="37"/>
        <v/>
      </c>
      <c r="L96" s="242" t="str">
        <f t="shared" si="15"/>
        <v/>
      </c>
      <c r="M96" s="242" t="str">
        <f t="shared" si="16"/>
        <v/>
      </c>
      <c r="N96" s="242" t="str">
        <f t="shared" si="17"/>
        <v/>
      </c>
      <c r="O96" s="243" t="str">
        <f t="shared" si="0"/>
        <v/>
      </c>
      <c r="P96" s="244" t="str">
        <f t="shared" si="18"/>
        <v/>
      </c>
      <c r="Q96" s="244" t="str">
        <f t="shared" si="38"/>
        <v/>
      </c>
      <c r="R96" s="244"/>
      <c r="S96" s="245" t="str">
        <f t="shared" si="19"/>
        <v/>
      </c>
      <c r="T96" s="244" t="str">
        <f t="shared" si="20"/>
        <v/>
      </c>
      <c r="U96" s="244" t="str">
        <f t="shared" si="39"/>
        <v/>
      </c>
      <c r="V96" s="244"/>
      <c r="W96" s="244" t="str">
        <f t="shared" si="40"/>
        <v/>
      </c>
      <c r="X96" s="246" t="str">
        <f t="shared" si="1"/>
        <v/>
      </c>
      <c r="Y96" s="240" t="str">
        <f t="shared" si="21"/>
        <v/>
      </c>
      <c r="Z96" s="240">
        <f t="shared" si="22"/>
        <v>0</v>
      </c>
      <c r="AA96" s="240"/>
      <c r="AB96" s="240">
        <f t="shared" si="2"/>
        <v>0</v>
      </c>
      <c r="AC96" s="244" t="str">
        <f t="shared" si="23"/>
        <v/>
      </c>
      <c r="AD96" s="244" t="str">
        <f t="shared" si="3"/>
        <v/>
      </c>
      <c r="AE96" s="247">
        <f t="shared" si="4"/>
        <v>0</v>
      </c>
      <c r="AF96" s="247" t="str">
        <f t="shared" si="5"/>
        <v/>
      </c>
      <c r="AG96" s="244" t="str">
        <f t="shared" si="6"/>
        <v/>
      </c>
      <c r="AH96" s="61" t="str">
        <f t="shared" si="24"/>
        <v/>
      </c>
      <c r="AI96" s="248">
        <f t="shared" si="25"/>
        <v>0</v>
      </c>
      <c r="AJ96" s="244">
        <f t="shared" si="7"/>
        <v>0</v>
      </c>
      <c r="AK96" s="25"/>
      <c r="AL96" s="249">
        <f t="shared" si="8"/>
        <v>0</v>
      </c>
      <c r="AM96" s="250">
        <f t="shared" si="26"/>
        <v>0</v>
      </c>
      <c r="AN96" s="16"/>
      <c r="AO96" s="251" t="e">
        <f t="shared" si="27"/>
        <v>#VALUE!</v>
      </c>
      <c r="AP96" s="252" t="e">
        <f t="shared" si="9"/>
        <v>#VALUE!</v>
      </c>
      <c r="AQ96" s="253" t="e">
        <f t="shared" ca="1" si="28"/>
        <v>#DIV/0!</v>
      </c>
      <c r="AR96" s="253" t="e">
        <f t="shared" ca="1" si="10"/>
        <v>#DIV/0!</v>
      </c>
      <c r="AS96" s="254" t="e">
        <f t="shared" ca="1" si="29"/>
        <v>#VALUE!</v>
      </c>
      <c r="AT96" s="253" t="e">
        <f t="shared" ca="1" si="11"/>
        <v>#DIV/0!</v>
      </c>
      <c r="AU96" s="253" t="e">
        <f t="shared" ca="1" si="12"/>
        <v>#DIV/0!</v>
      </c>
    </row>
    <row r="97" spans="1:47" outlineLevel="1" x14ac:dyDescent="0.3">
      <c r="A97" s="52" t="str">
        <f t="shared" si="30"/>
        <v/>
      </c>
      <c r="B97" s="52" t="str">
        <f t="shared" si="13"/>
        <v/>
      </c>
      <c r="C97" s="236" t="str">
        <f t="shared" si="41"/>
        <v/>
      </c>
      <c r="D97" s="236" t="str">
        <f t="shared" si="14"/>
        <v/>
      </c>
      <c r="E97" s="237" t="str">
        <f t="shared" si="31"/>
        <v/>
      </c>
      <c r="F97" s="237" t="str">
        <f t="shared" si="32"/>
        <v/>
      </c>
      <c r="G97" s="238" t="str">
        <f t="shared" si="33"/>
        <v/>
      </c>
      <c r="H97" s="239" t="str">
        <f t="shared" si="34"/>
        <v/>
      </c>
      <c r="I97" s="237" t="str">
        <f t="shared" si="35"/>
        <v/>
      </c>
      <c r="J97" s="240" t="str">
        <f t="shared" si="36"/>
        <v/>
      </c>
      <c r="K97" s="241" t="str">
        <f t="shared" si="37"/>
        <v/>
      </c>
      <c r="L97" s="242" t="str">
        <f t="shared" si="15"/>
        <v/>
      </c>
      <c r="M97" s="242" t="str">
        <f t="shared" si="16"/>
        <v/>
      </c>
      <c r="N97" s="242" t="str">
        <f t="shared" si="17"/>
        <v/>
      </c>
      <c r="O97" s="243" t="str">
        <f t="shared" ref="O97:O160" si="42">IF(B97="","",K97+N97)</f>
        <v/>
      </c>
      <c r="P97" s="244" t="str">
        <f t="shared" si="18"/>
        <v/>
      </c>
      <c r="Q97" s="244" t="str">
        <f t="shared" si="38"/>
        <v/>
      </c>
      <c r="R97" s="244"/>
      <c r="S97" s="245" t="str">
        <f t="shared" si="19"/>
        <v/>
      </c>
      <c r="T97" s="244" t="str">
        <f t="shared" si="20"/>
        <v/>
      </c>
      <c r="U97" s="244" t="str">
        <f t="shared" si="39"/>
        <v/>
      </c>
      <c r="V97" s="244"/>
      <c r="W97" s="244" t="str">
        <f t="shared" si="40"/>
        <v/>
      </c>
      <c r="X97" s="246" t="str">
        <f t="shared" ref="X97:X160" si="43">IF(B97="","",IF(B97="","",O97+P97+Q97+R97+S97+W97))</f>
        <v/>
      </c>
      <c r="Y97" s="240" t="str">
        <f t="shared" si="21"/>
        <v/>
      </c>
      <c r="Z97" s="240">
        <f t="shared" si="22"/>
        <v>0</v>
      </c>
      <c r="AA97" s="240"/>
      <c r="AB97" s="240">
        <f t="shared" ref="AB97:AB160" si="44">SUM(K97:M97)</f>
        <v>0</v>
      </c>
      <c r="AC97" s="244" t="str">
        <f t="shared" ref="AC97:AC160" si="45">+L97</f>
        <v/>
      </c>
      <c r="AD97" s="244" t="str">
        <f t="shared" ref="AD97:AD160" si="46">+Q97</f>
        <v/>
      </c>
      <c r="AE97" s="247">
        <f t="shared" ref="AE97:AE160" si="47">+R97</f>
        <v>0</v>
      </c>
      <c r="AF97" s="247" t="str">
        <f t="shared" ref="AF97:AF160" si="48">+S97</f>
        <v/>
      </c>
      <c r="AG97" s="244" t="str">
        <f t="shared" ref="AG97:AG160" si="49">IF(B97="","",AC97+K97 + P97 + W97+AD97+AE97 + M97 + AF97)</f>
        <v/>
      </c>
      <c r="AH97" s="61" t="str">
        <f t="shared" si="24"/>
        <v/>
      </c>
      <c r="AI97" s="248">
        <f t="shared" si="25"/>
        <v>0</v>
      </c>
      <c r="AJ97" s="244">
        <f t="shared" ref="AJ97:AJ160" si="50">+IF(AG97="",0,AG97)</f>
        <v>0</v>
      </c>
      <c r="AK97" s="25"/>
      <c r="AL97" s="249">
        <f t="shared" ref="AL97:AL160" si="51">+IFERROR(AG97-X97,0)</f>
        <v>0</v>
      </c>
      <c r="AM97" s="250">
        <f t="shared" si="26"/>
        <v>0</v>
      </c>
      <c r="AN97" s="16"/>
      <c r="AO97" s="251" t="e">
        <f t="shared" si="27"/>
        <v>#VALUE!</v>
      </c>
      <c r="AP97" s="252" t="e">
        <f t="shared" ref="AP97:AP160" si="52">(1/((1+($J$8/100))^(AO97/$Q$9))*1) * IF(D97="D",2,1)</f>
        <v>#VALUE!</v>
      </c>
      <c r="AQ97" s="253" t="e">
        <f t="shared" ca="1" si="28"/>
        <v>#DIV/0!</v>
      </c>
      <c r="AR97" s="253" t="e">
        <f t="shared" ref="AR97:AR160" ca="1" si="53">AT97-AS97</f>
        <v>#DIV/0!</v>
      </c>
      <c r="AS97" s="254" t="e">
        <f t="shared" ca="1" si="29"/>
        <v>#VALUE!</v>
      </c>
      <c r="AT97" s="253" t="e">
        <f t="shared" ref="AT97:AT160" ca="1" si="54">IF(D97="D",$K$23,0)+ $K$23</f>
        <v>#DIV/0!</v>
      </c>
      <c r="AU97" s="253" t="e">
        <f t="shared" ref="AU97:AU160" ca="1" si="55">AQ97-AR97</f>
        <v>#DIV/0!</v>
      </c>
    </row>
    <row r="98" spans="1:47" outlineLevel="1" x14ac:dyDescent="0.3">
      <c r="A98" s="52" t="str">
        <f t="shared" si="30"/>
        <v/>
      </c>
      <c r="B98" s="52" t="str">
        <f t="shared" ref="B98:B161" si="56">IF(A98="","",IF(A98&lt;=$H$22,0,1))</f>
        <v/>
      </c>
      <c r="C98" s="236" t="str">
        <f t="shared" si="41"/>
        <v/>
      </c>
      <c r="D98" s="236" t="str">
        <f t="shared" ref="D98:D161" si="57">IF(A98="","",IF(OR(MONTH(C98)=$H$18,MONTH(C98)=$H$19),"D",""))</f>
        <v/>
      </c>
      <c r="E98" s="237" t="str">
        <f t="shared" si="31"/>
        <v/>
      </c>
      <c r="F98" s="237" t="str">
        <f t="shared" si="32"/>
        <v/>
      </c>
      <c r="G98" s="238" t="str">
        <f t="shared" si="33"/>
        <v/>
      </c>
      <c r="H98" s="239" t="str">
        <f t="shared" si="34"/>
        <v/>
      </c>
      <c r="I98" s="237" t="str">
        <f t="shared" si="35"/>
        <v/>
      </c>
      <c r="J98" s="240" t="str">
        <f t="shared" si="36"/>
        <v/>
      </c>
      <c r="K98" s="241" t="str">
        <f t="shared" ref="K98:K161" si="58">IF(B98="","",IF(((IF(ISERROR(MATCH(MONTH(C98),$H$18:$H$19,0))=FALSE,$J$24 + $Q$29,0) + $J$24+$Q$29+$S$27)-(IF($J$24+$Q$29 + $S$27&lt;ROUND(ROUND(J98*(((1+(H98/100))^(I98/G98))-1),4),2),$J$24+$Q$29 + $S$27-0.01,IF(ROUND(ROUND(J98*(((1+(H98/100))^(I98/G98))-1),4),2)+ $S$27&gt;$J$24,$J$24+ $S$27+-0.01,ROUND(ROUND(J98*(((1+(H98/100))^(I98/G98))-1),4),2)+$S$27)))- Q98-R98-S98-W98)&lt;0,0.01,IF(ISERROR(MATCH(MONTH(C98),$H$18:$H$19,0))=FALSE,$J$24 + $Q$29,0)+ ($J$24+$Q$29+$S$27)-(IF($J$24+$Q$29 + $S$27&lt;ROUND(ROUND(J98*(((1+(H98/100))^(I98/G98))-1),4),2),$J$24+$Q$29 + $S$27-0.01,IF(ROUND(ROUND(J98*(((1+(H98/100))^(I98/G98))-1),4),2)+ $S$27&gt;$J$24,$J$24+ $S$27+-0.01,ROUND(ROUND(J98*(((1+(H98/100))^(I98/G98))-1),4),2)+$S$27)))- Q98-R98-S98-W98))</f>
        <v/>
      </c>
      <c r="L98" s="242" t="str">
        <f t="shared" ref="L98:L161" si="59">IF(B98="","",IF(K98=0.01,+$J$24-K98-Q98-R98-S98-W98+$Q$29,IF($J$24+$Q$29 + $S$27&lt;ROUND(ROUND(J98*(((1+(H98/100))^(I98/G98))-1),4),2),$J$24+$Q$29 + $S$27-0.01,IF(ROUND(ROUND(J98*(((1+(H98/100))^(I98/G98))-1),4),2)+ $S$27&gt;$J$24,$J$24+ $S$27+-0.01,ROUND(ROUND(J98*(((1+(H98/100))^(I98/G98))-1),4),2)+$S$27))))</f>
        <v/>
      </c>
      <c r="M98" s="242" t="str">
        <f t="shared" ref="M98:M161" si="60">+IF(B98="","",IF(ISERROR(MATCH(MONTH(C98),$H$18:$H$19,0))=FALSE,$J$23,0)  + $J$23)</f>
        <v/>
      </c>
      <c r="N98" s="242" t="str">
        <f t="shared" ref="N98:N161" si="61">+IF(B98="","",L98+M98)</f>
        <v/>
      </c>
      <c r="O98" s="243" t="str">
        <f t="shared" si="42"/>
        <v/>
      </c>
      <c r="P98" s="244" t="str">
        <f t="shared" ref="P98:P161" si="62">+IF(B98="","",$J$27)</f>
        <v/>
      </c>
      <c r="Q98" s="244" t="str">
        <f t="shared" si="38"/>
        <v/>
      </c>
      <c r="R98" s="244"/>
      <c r="S98" s="245" t="str">
        <f t="shared" ref="S98:S161" si="63">IF(B98="","",IF(E98-E97&gt;1,ROUNDDOWN($J98*$H$9/30*(DATE(YEAR($C98),MONTH($C98)-1,DAY($C98))-C97),2),0))</f>
        <v/>
      </c>
      <c r="T98" s="244" t="str">
        <f t="shared" ref="T98:T161" si="64">IF(B98="","",Q98+R98+S98)</f>
        <v/>
      </c>
      <c r="U98" s="244" t="str">
        <f t="shared" si="39"/>
        <v/>
      </c>
      <c r="V98" s="244"/>
      <c r="W98" s="244" t="str">
        <f t="shared" si="40"/>
        <v/>
      </c>
      <c r="X98" s="246" t="str">
        <f t="shared" si="43"/>
        <v/>
      </c>
      <c r="Y98" s="240" t="str">
        <f t="shared" ref="Y98:Y161" si="65">+IF(B98="","",ROUND(J98-K98,2))</f>
        <v/>
      </c>
      <c r="Z98" s="240">
        <f t="shared" ref="Z98:Z161" si="66">IFERROR(IF(ROUND(ROUND(J98*(((1+(H98/100))^(I98/G98))-1),4),2) - $J$24&lt;0,0,ROUND(ROUND(J98*(((1+(H98/100))^(I98/G98))-1),4),2) - $J$24),0)</f>
        <v>0</v>
      </c>
      <c r="AA98" s="240"/>
      <c r="AB98" s="240">
        <f t="shared" si="44"/>
        <v>0</v>
      </c>
      <c r="AC98" s="244" t="str">
        <f t="shared" si="45"/>
        <v/>
      </c>
      <c r="AD98" s="244" t="str">
        <f t="shared" si="46"/>
        <v/>
      </c>
      <c r="AE98" s="247">
        <f t="shared" si="47"/>
        <v>0</v>
      </c>
      <c r="AF98" s="247" t="str">
        <f t="shared" si="48"/>
        <v/>
      </c>
      <c r="AG98" s="244" t="str">
        <f t="shared" si="49"/>
        <v/>
      </c>
      <c r="AH98" s="61" t="str">
        <f t="shared" ref="AH98:AH161" si="67">IF(B98="","",IF(D98="D",$J$24*2,$J$24)+Q98)</f>
        <v/>
      </c>
      <c r="AI98" s="248">
        <f t="shared" ref="AI98:AI161" si="68">+IF(C98="",0,C98)</f>
        <v>0</v>
      </c>
      <c r="AJ98" s="244">
        <f t="shared" si="50"/>
        <v>0</v>
      </c>
      <c r="AK98" s="25"/>
      <c r="AL98" s="249">
        <f t="shared" si="51"/>
        <v>0</v>
      </c>
      <c r="AM98" s="250">
        <f t="shared" ref="AM98:AM161" si="69">+IFERROR(AC98-L98,0)</f>
        <v>0</v>
      </c>
      <c r="AN98" s="16"/>
      <c r="AO98" s="251" t="e">
        <f t="shared" ref="AO98:AO161" si="70">I98 + AO97</f>
        <v>#VALUE!</v>
      </c>
      <c r="AP98" s="252" t="e">
        <f t="shared" si="52"/>
        <v>#VALUE!</v>
      </c>
      <c r="AQ98" s="253" t="e">
        <f t="shared" ref="AQ98:AQ161" ca="1" si="71">AU97</f>
        <v>#DIV/0!</v>
      </c>
      <c r="AR98" s="253" t="e">
        <f t="shared" ca="1" si="53"/>
        <v>#DIV/0!</v>
      </c>
      <c r="AS98" s="254" t="e">
        <f t="shared" ref="AS98:AS161" ca="1" si="72">(((1+($J$8/100))^((K98)/$Q$9))-1)*AQ98</f>
        <v>#VALUE!</v>
      </c>
      <c r="AT98" s="253" t="e">
        <f t="shared" ca="1" si="54"/>
        <v>#DIV/0!</v>
      </c>
      <c r="AU98" s="253" t="e">
        <f t="shared" ca="1" si="55"/>
        <v>#DIV/0!</v>
      </c>
    </row>
    <row r="99" spans="1:47" outlineLevel="1" x14ac:dyDescent="0.3">
      <c r="A99" s="52" t="str">
        <f t="shared" ref="A99:A162" si="73">IF(A98&gt;=$H$14,"",A98+1)</f>
        <v/>
      </c>
      <c r="B99" s="52" t="str">
        <f t="shared" si="56"/>
        <v/>
      </c>
      <c r="C99" s="236" t="str">
        <f t="shared" ref="C99:C162" si="74">IF(A99="","",IF(OR(MONTH(EDATE($Q$6,E99))=$H$16,MONTH(EDATE($Q$6,E99))=$H$17),IF(ABS($H$17-$H$16)=1,EDATE($Q$6,E99+2),EDATE($Q$6,E99+1)),EDATE($Q$6,E99)))</f>
        <v/>
      </c>
      <c r="D99" s="236" t="str">
        <f t="shared" si="57"/>
        <v/>
      </c>
      <c r="E99" s="237" t="str">
        <f t="shared" ref="E99:E162" si="75">IF(B99="","",IF(OR(MONTH(DATE(YEAR(C98) + 1/12,MONTH(C98)+1,DAY(C98)))=$H$16,MONTH(DATE(YEAR(C98) + 1/12,MONTH(C98)+1,DAY(C98)))=$H$17),IF(ABS($H$17-$H$16)=1,E98+1,E98 + 2),E98 + 1))</f>
        <v/>
      </c>
      <c r="F99" s="237" t="str">
        <f t="shared" ref="F99:F162" si="76">IF(B99="","",F98+1)</f>
        <v/>
      </c>
      <c r="G99" s="238" t="str">
        <f t="shared" ref="G99:G162" si="77">IF(B99="","",$Q$9)</f>
        <v/>
      </c>
      <c r="H99" s="239" t="str">
        <f t="shared" ref="H99:H162" si="78">IF(B99="","",$H$10)</f>
        <v/>
      </c>
      <c r="I99" s="237" t="str">
        <f t="shared" ref="I99:I162" si="79">IF(B99="","",C99-C98)</f>
        <v/>
      </c>
      <c r="J99" s="240" t="str">
        <f t="shared" ref="J99:J162" si="80">IF(B99="","",Y98)</f>
        <v/>
      </c>
      <c r="K99" s="241" t="str">
        <f t="shared" si="58"/>
        <v/>
      </c>
      <c r="L99" s="242" t="str">
        <f t="shared" si="59"/>
        <v/>
      </c>
      <c r="M99" s="242" t="str">
        <f t="shared" si="60"/>
        <v/>
      </c>
      <c r="N99" s="242" t="str">
        <f t="shared" si="61"/>
        <v/>
      </c>
      <c r="O99" s="243" t="str">
        <f t="shared" si="42"/>
        <v/>
      </c>
      <c r="P99" s="244" t="str">
        <f t="shared" si="62"/>
        <v/>
      </c>
      <c r="Q99" s="244" t="str">
        <f t="shared" ref="Q99:Q162" si="81">+IF(B99="","",ROUND($H$9*J99/30*$I99,2)-S99)</f>
        <v/>
      </c>
      <c r="R99" s="244"/>
      <c r="S99" s="245" t="str">
        <f t="shared" si="63"/>
        <v/>
      </c>
      <c r="T99" s="244" t="str">
        <f t="shared" si="64"/>
        <v/>
      </c>
      <c r="U99" s="244" t="str">
        <f t="shared" ref="U99:U162" si="82">+IF(B99="","",$J$28)</f>
        <v/>
      </c>
      <c r="V99" s="244"/>
      <c r="W99" s="244" t="str">
        <f t="shared" ref="W99:W162" si="83">+IF(B99="","",U99+V99)</f>
        <v/>
      </c>
      <c r="X99" s="246" t="str">
        <f t="shared" si="43"/>
        <v/>
      </c>
      <c r="Y99" s="240" t="str">
        <f t="shared" si="65"/>
        <v/>
      </c>
      <c r="Z99" s="240">
        <f t="shared" si="66"/>
        <v>0</v>
      </c>
      <c r="AA99" s="240"/>
      <c r="AB99" s="240">
        <f t="shared" si="44"/>
        <v>0</v>
      </c>
      <c r="AC99" s="244" t="str">
        <f t="shared" si="45"/>
        <v/>
      </c>
      <c r="AD99" s="244" t="str">
        <f t="shared" si="46"/>
        <v/>
      </c>
      <c r="AE99" s="247">
        <f t="shared" si="47"/>
        <v>0</v>
      </c>
      <c r="AF99" s="247" t="str">
        <f t="shared" si="48"/>
        <v/>
      </c>
      <c r="AG99" s="244" t="str">
        <f t="shared" si="49"/>
        <v/>
      </c>
      <c r="AH99" s="61" t="str">
        <f t="shared" si="67"/>
        <v/>
      </c>
      <c r="AI99" s="248">
        <f t="shared" si="68"/>
        <v>0</v>
      </c>
      <c r="AJ99" s="244">
        <f t="shared" si="50"/>
        <v>0</v>
      </c>
      <c r="AK99" s="25"/>
      <c r="AL99" s="249">
        <f t="shared" si="51"/>
        <v>0</v>
      </c>
      <c r="AM99" s="250">
        <f t="shared" si="69"/>
        <v>0</v>
      </c>
      <c r="AN99" s="16"/>
      <c r="AO99" s="251" t="e">
        <f t="shared" si="70"/>
        <v>#VALUE!</v>
      </c>
      <c r="AP99" s="252" t="e">
        <f t="shared" si="52"/>
        <v>#VALUE!</v>
      </c>
      <c r="AQ99" s="253" t="e">
        <f t="shared" ca="1" si="71"/>
        <v>#DIV/0!</v>
      </c>
      <c r="AR99" s="253" t="e">
        <f t="shared" ca="1" si="53"/>
        <v>#DIV/0!</v>
      </c>
      <c r="AS99" s="254" t="e">
        <f t="shared" ca="1" si="72"/>
        <v>#VALUE!</v>
      </c>
      <c r="AT99" s="253" t="e">
        <f t="shared" ca="1" si="54"/>
        <v>#DIV/0!</v>
      </c>
      <c r="AU99" s="253" t="e">
        <f t="shared" ca="1" si="55"/>
        <v>#DIV/0!</v>
      </c>
    </row>
    <row r="100" spans="1:47" outlineLevel="1" x14ac:dyDescent="0.3">
      <c r="A100" s="52" t="str">
        <f t="shared" si="73"/>
        <v/>
      </c>
      <c r="B100" s="52" t="str">
        <f t="shared" si="56"/>
        <v/>
      </c>
      <c r="C100" s="236" t="str">
        <f t="shared" si="74"/>
        <v/>
      </c>
      <c r="D100" s="236" t="str">
        <f t="shared" si="57"/>
        <v/>
      </c>
      <c r="E100" s="237" t="str">
        <f t="shared" si="75"/>
        <v/>
      </c>
      <c r="F100" s="237" t="str">
        <f t="shared" si="76"/>
        <v/>
      </c>
      <c r="G100" s="238" t="str">
        <f t="shared" si="77"/>
        <v/>
      </c>
      <c r="H100" s="239" t="str">
        <f t="shared" si="78"/>
        <v/>
      </c>
      <c r="I100" s="237" t="str">
        <f t="shared" si="79"/>
        <v/>
      </c>
      <c r="J100" s="240" t="str">
        <f t="shared" si="80"/>
        <v/>
      </c>
      <c r="K100" s="241" t="str">
        <f t="shared" si="58"/>
        <v/>
      </c>
      <c r="L100" s="242" t="str">
        <f t="shared" si="59"/>
        <v/>
      </c>
      <c r="M100" s="242" t="str">
        <f t="shared" si="60"/>
        <v/>
      </c>
      <c r="N100" s="242" t="str">
        <f t="shared" si="61"/>
        <v/>
      </c>
      <c r="O100" s="243" t="str">
        <f t="shared" si="42"/>
        <v/>
      </c>
      <c r="P100" s="244" t="str">
        <f t="shared" si="62"/>
        <v/>
      </c>
      <c r="Q100" s="244" t="str">
        <f t="shared" si="81"/>
        <v/>
      </c>
      <c r="R100" s="244"/>
      <c r="S100" s="245" t="str">
        <f t="shared" si="63"/>
        <v/>
      </c>
      <c r="T100" s="244" t="str">
        <f t="shared" si="64"/>
        <v/>
      </c>
      <c r="U100" s="244" t="str">
        <f t="shared" si="82"/>
        <v/>
      </c>
      <c r="V100" s="244"/>
      <c r="W100" s="244" t="str">
        <f t="shared" si="83"/>
        <v/>
      </c>
      <c r="X100" s="246" t="str">
        <f t="shared" si="43"/>
        <v/>
      </c>
      <c r="Y100" s="240" t="str">
        <f t="shared" si="65"/>
        <v/>
      </c>
      <c r="Z100" s="240">
        <f t="shared" si="66"/>
        <v>0</v>
      </c>
      <c r="AA100" s="240"/>
      <c r="AB100" s="240">
        <f t="shared" si="44"/>
        <v>0</v>
      </c>
      <c r="AC100" s="244" t="str">
        <f t="shared" si="45"/>
        <v/>
      </c>
      <c r="AD100" s="244" t="str">
        <f t="shared" si="46"/>
        <v/>
      </c>
      <c r="AE100" s="247">
        <f t="shared" si="47"/>
        <v>0</v>
      </c>
      <c r="AF100" s="247" t="str">
        <f t="shared" si="48"/>
        <v/>
      </c>
      <c r="AG100" s="244" t="str">
        <f t="shared" si="49"/>
        <v/>
      </c>
      <c r="AH100" s="61" t="str">
        <f t="shared" si="67"/>
        <v/>
      </c>
      <c r="AI100" s="248">
        <f t="shared" si="68"/>
        <v>0</v>
      </c>
      <c r="AJ100" s="244">
        <f t="shared" si="50"/>
        <v>0</v>
      </c>
      <c r="AK100" s="25"/>
      <c r="AL100" s="249">
        <f t="shared" si="51"/>
        <v>0</v>
      </c>
      <c r="AM100" s="250">
        <f t="shared" si="69"/>
        <v>0</v>
      </c>
      <c r="AN100" s="16"/>
      <c r="AO100" s="251" t="e">
        <f t="shared" si="70"/>
        <v>#VALUE!</v>
      </c>
      <c r="AP100" s="252" t="e">
        <f t="shared" si="52"/>
        <v>#VALUE!</v>
      </c>
      <c r="AQ100" s="253" t="e">
        <f t="shared" ca="1" si="71"/>
        <v>#DIV/0!</v>
      </c>
      <c r="AR100" s="253" t="e">
        <f t="shared" ca="1" si="53"/>
        <v>#DIV/0!</v>
      </c>
      <c r="AS100" s="254" t="e">
        <f t="shared" ca="1" si="72"/>
        <v>#VALUE!</v>
      </c>
      <c r="AT100" s="253" t="e">
        <f t="shared" ca="1" si="54"/>
        <v>#DIV/0!</v>
      </c>
      <c r="AU100" s="253" t="e">
        <f t="shared" ca="1" si="55"/>
        <v>#DIV/0!</v>
      </c>
    </row>
    <row r="101" spans="1:47" outlineLevel="1" x14ac:dyDescent="0.3">
      <c r="A101" s="52" t="str">
        <f t="shared" si="73"/>
        <v/>
      </c>
      <c r="B101" s="52" t="str">
        <f t="shared" si="56"/>
        <v/>
      </c>
      <c r="C101" s="236" t="str">
        <f t="shared" si="74"/>
        <v/>
      </c>
      <c r="D101" s="236" t="str">
        <f t="shared" si="57"/>
        <v/>
      </c>
      <c r="E101" s="237" t="str">
        <f t="shared" si="75"/>
        <v/>
      </c>
      <c r="F101" s="237" t="str">
        <f t="shared" si="76"/>
        <v/>
      </c>
      <c r="G101" s="238" t="str">
        <f t="shared" si="77"/>
        <v/>
      </c>
      <c r="H101" s="239" t="str">
        <f t="shared" si="78"/>
        <v/>
      </c>
      <c r="I101" s="237" t="str">
        <f t="shared" si="79"/>
        <v/>
      </c>
      <c r="J101" s="240" t="str">
        <f t="shared" si="80"/>
        <v/>
      </c>
      <c r="K101" s="241" t="str">
        <f t="shared" si="58"/>
        <v/>
      </c>
      <c r="L101" s="242" t="str">
        <f t="shared" si="59"/>
        <v/>
      </c>
      <c r="M101" s="242" t="str">
        <f t="shared" si="60"/>
        <v/>
      </c>
      <c r="N101" s="242" t="str">
        <f t="shared" si="61"/>
        <v/>
      </c>
      <c r="O101" s="243" t="str">
        <f t="shared" si="42"/>
        <v/>
      </c>
      <c r="P101" s="244" t="str">
        <f t="shared" si="62"/>
        <v/>
      </c>
      <c r="Q101" s="244" t="str">
        <f t="shared" si="81"/>
        <v/>
      </c>
      <c r="R101" s="244"/>
      <c r="S101" s="245" t="str">
        <f t="shared" si="63"/>
        <v/>
      </c>
      <c r="T101" s="244" t="str">
        <f t="shared" si="64"/>
        <v/>
      </c>
      <c r="U101" s="244" t="str">
        <f t="shared" si="82"/>
        <v/>
      </c>
      <c r="V101" s="244"/>
      <c r="W101" s="244" t="str">
        <f t="shared" si="83"/>
        <v/>
      </c>
      <c r="X101" s="246" t="str">
        <f t="shared" si="43"/>
        <v/>
      </c>
      <c r="Y101" s="240" t="str">
        <f t="shared" si="65"/>
        <v/>
      </c>
      <c r="Z101" s="240">
        <f t="shared" si="66"/>
        <v>0</v>
      </c>
      <c r="AA101" s="240"/>
      <c r="AB101" s="240">
        <f t="shared" si="44"/>
        <v>0</v>
      </c>
      <c r="AC101" s="244" t="str">
        <f t="shared" si="45"/>
        <v/>
      </c>
      <c r="AD101" s="244" t="str">
        <f t="shared" si="46"/>
        <v/>
      </c>
      <c r="AE101" s="247">
        <f t="shared" si="47"/>
        <v>0</v>
      </c>
      <c r="AF101" s="247" t="str">
        <f t="shared" si="48"/>
        <v/>
      </c>
      <c r="AG101" s="244" t="str">
        <f t="shared" si="49"/>
        <v/>
      </c>
      <c r="AH101" s="61" t="str">
        <f t="shared" si="67"/>
        <v/>
      </c>
      <c r="AI101" s="248">
        <f t="shared" si="68"/>
        <v>0</v>
      </c>
      <c r="AJ101" s="244">
        <f t="shared" si="50"/>
        <v>0</v>
      </c>
      <c r="AK101" s="25"/>
      <c r="AL101" s="249">
        <f t="shared" si="51"/>
        <v>0</v>
      </c>
      <c r="AM101" s="250">
        <f t="shared" si="69"/>
        <v>0</v>
      </c>
      <c r="AN101" s="16"/>
      <c r="AO101" s="251" t="e">
        <f t="shared" si="70"/>
        <v>#VALUE!</v>
      </c>
      <c r="AP101" s="252" t="e">
        <f t="shared" si="52"/>
        <v>#VALUE!</v>
      </c>
      <c r="AQ101" s="253" t="e">
        <f t="shared" ca="1" si="71"/>
        <v>#DIV/0!</v>
      </c>
      <c r="AR101" s="253" t="e">
        <f t="shared" ca="1" si="53"/>
        <v>#DIV/0!</v>
      </c>
      <c r="AS101" s="254" t="e">
        <f t="shared" ca="1" si="72"/>
        <v>#VALUE!</v>
      </c>
      <c r="AT101" s="253" t="e">
        <f t="shared" ca="1" si="54"/>
        <v>#DIV/0!</v>
      </c>
      <c r="AU101" s="253" t="e">
        <f t="shared" ca="1" si="55"/>
        <v>#DIV/0!</v>
      </c>
    </row>
    <row r="102" spans="1:47" outlineLevel="1" x14ac:dyDescent="0.3">
      <c r="A102" s="52" t="str">
        <f t="shared" si="73"/>
        <v/>
      </c>
      <c r="B102" s="52" t="str">
        <f t="shared" si="56"/>
        <v/>
      </c>
      <c r="C102" s="236" t="str">
        <f t="shared" si="74"/>
        <v/>
      </c>
      <c r="D102" s="236" t="str">
        <f t="shared" si="57"/>
        <v/>
      </c>
      <c r="E102" s="237" t="str">
        <f t="shared" si="75"/>
        <v/>
      </c>
      <c r="F102" s="237" t="str">
        <f t="shared" si="76"/>
        <v/>
      </c>
      <c r="G102" s="238" t="str">
        <f t="shared" si="77"/>
        <v/>
      </c>
      <c r="H102" s="239" t="str">
        <f t="shared" si="78"/>
        <v/>
      </c>
      <c r="I102" s="237" t="str">
        <f t="shared" si="79"/>
        <v/>
      </c>
      <c r="J102" s="240" t="str">
        <f t="shared" si="80"/>
        <v/>
      </c>
      <c r="K102" s="241" t="str">
        <f t="shared" si="58"/>
        <v/>
      </c>
      <c r="L102" s="242" t="str">
        <f t="shared" si="59"/>
        <v/>
      </c>
      <c r="M102" s="242" t="str">
        <f t="shared" si="60"/>
        <v/>
      </c>
      <c r="N102" s="242" t="str">
        <f t="shared" si="61"/>
        <v/>
      </c>
      <c r="O102" s="243" t="str">
        <f t="shared" si="42"/>
        <v/>
      </c>
      <c r="P102" s="244" t="str">
        <f t="shared" si="62"/>
        <v/>
      </c>
      <c r="Q102" s="244" t="str">
        <f t="shared" si="81"/>
        <v/>
      </c>
      <c r="R102" s="244"/>
      <c r="S102" s="245" t="str">
        <f t="shared" si="63"/>
        <v/>
      </c>
      <c r="T102" s="244" t="str">
        <f t="shared" si="64"/>
        <v/>
      </c>
      <c r="U102" s="244" t="str">
        <f t="shared" si="82"/>
        <v/>
      </c>
      <c r="V102" s="244"/>
      <c r="W102" s="244" t="str">
        <f t="shared" si="83"/>
        <v/>
      </c>
      <c r="X102" s="246" t="str">
        <f t="shared" si="43"/>
        <v/>
      </c>
      <c r="Y102" s="240" t="str">
        <f t="shared" si="65"/>
        <v/>
      </c>
      <c r="Z102" s="240">
        <f t="shared" si="66"/>
        <v>0</v>
      </c>
      <c r="AA102" s="240"/>
      <c r="AB102" s="240">
        <f t="shared" si="44"/>
        <v>0</v>
      </c>
      <c r="AC102" s="244" t="str">
        <f t="shared" si="45"/>
        <v/>
      </c>
      <c r="AD102" s="244" t="str">
        <f t="shared" si="46"/>
        <v/>
      </c>
      <c r="AE102" s="247">
        <f t="shared" si="47"/>
        <v>0</v>
      </c>
      <c r="AF102" s="247" t="str">
        <f t="shared" si="48"/>
        <v/>
      </c>
      <c r="AG102" s="244" t="str">
        <f t="shared" si="49"/>
        <v/>
      </c>
      <c r="AH102" s="61" t="str">
        <f t="shared" si="67"/>
        <v/>
      </c>
      <c r="AI102" s="248">
        <f t="shared" si="68"/>
        <v>0</v>
      </c>
      <c r="AJ102" s="244">
        <f t="shared" si="50"/>
        <v>0</v>
      </c>
      <c r="AK102" s="25"/>
      <c r="AL102" s="249">
        <f t="shared" si="51"/>
        <v>0</v>
      </c>
      <c r="AM102" s="250">
        <f t="shared" si="69"/>
        <v>0</v>
      </c>
      <c r="AN102" s="16"/>
      <c r="AO102" s="251" t="e">
        <f t="shared" si="70"/>
        <v>#VALUE!</v>
      </c>
      <c r="AP102" s="252" t="e">
        <f t="shared" si="52"/>
        <v>#VALUE!</v>
      </c>
      <c r="AQ102" s="253" t="e">
        <f t="shared" ca="1" si="71"/>
        <v>#DIV/0!</v>
      </c>
      <c r="AR102" s="253" t="e">
        <f t="shared" ca="1" si="53"/>
        <v>#DIV/0!</v>
      </c>
      <c r="AS102" s="254" t="e">
        <f t="shared" ca="1" si="72"/>
        <v>#VALUE!</v>
      </c>
      <c r="AT102" s="253" t="e">
        <f t="shared" ca="1" si="54"/>
        <v>#DIV/0!</v>
      </c>
      <c r="AU102" s="253" t="e">
        <f t="shared" ca="1" si="55"/>
        <v>#DIV/0!</v>
      </c>
    </row>
    <row r="103" spans="1:47" outlineLevel="1" x14ac:dyDescent="0.3">
      <c r="A103" s="52" t="str">
        <f t="shared" si="73"/>
        <v/>
      </c>
      <c r="B103" s="52" t="str">
        <f t="shared" si="56"/>
        <v/>
      </c>
      <c r="C103" s="236" t="str">
        <f t="shared" si="74"/>
        <v/>
      </c>
      <c r="D103" s="236" t="str">
        <f t="shared" si="57"/>
        <v/>
      </c>
      <c r="E103" s="237" t="str">
        <f t="shared" si="75"/>
        <v/>
      </c>
      <c r="F103" s="237" t="str">
        <f t="shared" si="76"/>
        <v/>
      </c>
      <c r="G103" s="238" t="str">
        <f t="shared" si="77"/>
        <v/>
      </c>
      <c r="H103" s="239" t="str">
        <f t="shared" si="78"/>
        <v/>
      </c>
      <c r="I103" s="237" t="str">
        <f t="shared" si="79"/>
        <v/>
      </c>
      <c r="J103" s="240" t="str">
        <f t="shared" si="80"/>
        <v/>
      </c>
      <c r="K103" s="241" t="str">
        <f t="shared" si="58"/>
        <v/>
      </c>
      <c r="L103" s="242" t="str">
        <f t="shared" si="59"/>
        <v/>
      </c>
      <c r="M103" s="242" t="str">
        <f t="shared" si="60"/>
        <v/>
      </c>
      <c r="N103" s="242" t="str">
        <f t="shared" si="61"/>
        <v/>
      </c>
      <c r="O103" s="243" t="str">
        <f t="shared" si="42"/>
        <v/>
      </c>
      <c r="P103" s="244" t="str">
        <f t="shared" si="62"/>
        <v/>
      </c>
      <c r="Q103" s="244" t="str">
        <f t="shared" si="81"/>
        <v/>
      </c>
      <c r="R103" s="244"/>
      <c r="S103" s="245" t="str">
        <f t="shared" si="63"/>
        <v/>
      </c>
      <c r="T103" s="244" t="str">
        <f t="shared" si="64"/>
        <v/>
      </c>
      <c r="U103" s="244" t="str">
        <f t="shared" si="82"/>
        <v/>
      </c>
      <c r="V103" s="244"/>
      <c r="W103" s="244" t="str">
        <f t="shared" si="83"/>
        <v/>
      </c>
      <c r="X103" s="246" t="str">
        <f t="shared" si="43"/>
        <v/>
      </c>
      <c r="Y103" s="240" t="str">
        <f t="shared" si="65"/>
        <v/>
      </c>
      <c r="Z103" s="240">
        <f t="shared" si="66"/>
        <v>0</v>
      </c>
      <c r="AA103" s="240"/>
      <c r="AB103" s="240">
        <f t="shared" si="44"/>
        <v>0</v>
      </c>
      <c r="AC103" s="244" t="str">
        <f t="shared" si="45"/>
        <v/>
      </c>
      <c r="AD103" s="244" t="str">
        <f t="shared" si="46"/>
        <v/>
      </c>
      <c r="AE103" s="247">
        <f t="shared" si="47"/>
        <v>0</v>
      </c>
      <c r="AF103" s="247" t="str">
        <f t="shared" si="48"/>
        <v/>
      </c>
      <c r="AG103" s="244" t="str">
        <f t="shared" si="49"/>
        <v/>
      </c>
      <c r="AH103" s="61" t="str">
        <f t="shared" si="67"/>
        <v/>
      </c>
      <c r="AI103" s="248">
        <f t="shared" si="68"/>
        <v>0</v>
      </c>
      <c r="AJ103" s="244">
        <f t="shared" si="50"/>
        <v>0</v>
      </c>
      <c r="AK103" s="25"/>
      <c r="AL103" s="249">
        <f t="shared" si="51"/>
        <v>0</v>
      </c>
      <c r="AM103" s="250">
        <f t="shared" si="69"/>
        <v>0</v>
      </c>
      <c r="AN103" s="16"/>
      <c r="AO103" s="251" t="e">
        <f t="shared" si="70"/>
        <v>#VALUE!</v>
      </c>
      <c r="AP103" s="252" t="e">
        <f t="shared" si="52"/>
        <v>#VALUE!</v>
      </c>
      <c r="AQ103" s="253" t="e">
        <f t="shared" ca="1" si="71"/>
        <v>#DIV/0!</v>
      </c>
      <c r="AR103" s="253" t="e">
        <f t="shared" ca="1" si="53"/>
        <v>#DIV/0!</v>
      </c>
      <c r="AS103" s="254" t="e">
        <f t="shared" ca="1" si="72"/>
        <v>#VALUE!</v>
      </c>
      <c r="AT103" s="253" t="e">
        <f t="shared" ca="1" si="54"/>
        <v>#DIV/0!</v>
      </c>
      <c r="AU103" s="253" t="e">
        <f t="shared" ca="1" si="55"/>
        <v>#DIV/0!</v>
      </c>
    </row>
    <row r="104" spans="1:47" outlineLevel="1" x14ac:dyDescent="0.3">
      <c r="A104" s="52" t="str">
        <f t="shared" si="73"/>
        <v/>
      </c>
      <c r="B104" s="52" t="str">
        <f t="shared" si="56"/>
        <v/>
      </c>
      <c r="C104" s="236" t="str">
        <f t="shared" si="74"/>
        <v/>
      </c>
      <c r="D104" s="236" t="str">
        <f t="shared" si="57"/>
        <v/>
      </c>
      <c r="E104" s="237" t="str">
        <f t="shared" si="75"/>
        <v/>
      </c>
      <c r="F104" s="237" t="str">
        <f t="shared" si="76"/>
        <v/>
      </c>
      <c r="G104" s="238" t="str">
        <f t="shared" si="77"/>
        <v/>
      </c>
      <c r="H104" s="239" t="str">
        <f t="shared" si="78"/>
        <v/>
      </c>
      <c r="I104" s="237" t="str">
        <f t="shared" si="79"/>
        <v/>
      </c>
      <c r="J104" s="240" t="str">
        <f t="shared" si="80"/>
        <v/>
      </c>
      <c r="K104" s="241" t="str">
        <f t="shared" si="58"/>
        <v/>
      </c>
      <c r="L104" s="242" t="str">
        <f t="shared" si="59"/>
        <v/>
      </c>
      <c r="M104" s="242" t="str">
        <f t="shared" si="60"/>
        <v/>
      </c>
      <c r="N104" s="242" t="str">
        <f t="shared" si="61"/>
        <v/>
      </c>
      <c r="O104" s="243" t="str">
        <f t="shared" si="42"/>
        <v/>
      </c>
      <c r="P104" s="244" t="str">
        <f t="shared" si="62"/>
        <v/>
      </c>
      <c r="Q104" s="244" t="str">
        <f t="shared" si="81"/>
        <v/>
      </c>
      <c r="R104" s="244"/>
      <c r="S104" s="245" t="str">
        <f t="shared" si="63"/>
        <v/>
      </c>
      <c r="T104" s="244" t="str">
        <f t="shared" si="64"/>
        <v/>
      </c>
      <c r="U104" s="244" t="str">
        <f t="shared" si="82"/>
        <v/>
      </c>
      <c r="V104" s="244"/>
      <c r="W104" s="244" t="str">
        <f t="shared" si="83"/>
        <v/>
      </c>
      <c r="X104" s="246" t="str">
        <f t="shared" si="43"/>
        <v/>
      </c>
      <c r="Y104" s="240" t="str">
        <f t="shared" si="65"/>
        <v/>
      </c>
      <c r="Z104" s="240">
        <f t="shared" si="66"/>
        <v>0</v>
      </c>
      <c r="AA104" s="240"/>
      <c r="AB104" s="240">
        <f t="shared" si="44"/>
        <v>0</v>
      </c>
      <c r="AC104" s="244" t="str">
        <f t="shared" si="45"/>
        <v/>
      </c>
      <c r="AD104" s="244" t="str">
        <f t="shared" si="46"/>
        <v/>
      </c>
      <c r="AE104" s="247">
        <f t="shared" si="47"/>
        <v>0</v>
      </c>
      <c r="AF104" s="247" t="str">
        <f t="shared" si="48"/>
        <v/>
      </c>
      <c r="AG104" s="244" t="str">
        <f t="shared" si="49"/>
        <v/>
      </c>
      <c r="AH104" s="61" t="str">
        <f t="shared" si="67"/>
        <v/>
      </c>
      <c r="AI104" s="248">
        <f t="shared" si="68"/>
        <v>0</v>
      </c>
      <c r="AJ104" s="244">
        <f t="shared" si="50"/>
        <v>0</v>
      </c>
      <c r="AK104" s="25"/>
      <c r="AL104" s="249">
        <f t="shared" si="51"/>
        <v>0</v>
      </c>
      <c r="AM104" s="250">
        <f t="shared" si="69"/>
        <v>0</v>
      </c>
      <c r="AN104" s="16"/>
      <c r="AO104" s="251" t="e">
        <f t="shared" si="70"/>
        <v>#VALUE!</v>
      </c>
      <c r="AP104" s="252" t="e">
        <f t="shared" si="52"/>
        <v>#VALUE!</v>
      </c>
      <c r="AQ104" s="253" t="e">
        <f t="shared" ca="1" si="71"/>
        <v>#DIV/0!</v>
      </c>
      <c r="AR104" s="253" t="e">
        <f t="shared" ca="1" si="53"/>
        <v>#DIV/0!</v>
      </c>
      <c r="AS104" s="254" t="e">
        <f t="shared" ca="1" si="72"/>
        <v>#VALUE!</v>
      </c>
      <c r="AT104" s="253" t="e">
        <f t="shared" ca="1" si="54"/>
        <v>#DIV/0!</v>
      </c>
      <c r="AU104" s="253" t="e">
        <f t="shared" ca="1" si="55"/>
        <v>#DIV/0!</v>
      </c>
    </row>
    <row r="105" spans="1:47" outlineLevel="1" x14ac:dyDescent="0.3">
      <c r="A105" s="52" t="str">
        <f t="shared" si="73"/>
        <v/>
      </c>
      <c r="B105" s="52" t="str">
        <f t="shared" si="56"/>
        <v/>
      </c>
      <c r="C105" s="236" t="str">
        <f t="shared" si="74"/>
        <v/>
      </c>
      <c r="D105" s="236" t="str">
        <f t="shared" si="57"/>
        <v/>
      </c>
      <c r="E105" s="237" t="str">
        <f t="shared" si="75"/>
        <v/>
      </c>
      <c r="F105" s="237" t="str">
        <f t="shared" si="76"/>
        <v/>
      </c>
      <c r="G105" s="238" t="str">
        <f t="shared" si="77"/>
        <v/>
      </c>
      <c r="H105" s="239" t="str">
        <f t="shared" si="78"/>
        <v/>
      </c>
      <c r="I105" s="237" t="str">
        <f t="shared" si="79"/>
        <v/>
      </c>
      <c r="J105" s="240" t="str">
        <f t="shared" si="80"/>
        <v/>
      </c>
      <c r="K105" s="241" t="str">
        <f t="shared" si="58"/>
        <v/>
      </c>
      <c r="L105" s="242" t="str">
        <f t="shared" si="59"/>
        <v/>
      </c>
      <c r="M105" s="242" t="str">
        <f t="shared" si="60"/>
        <v/>
      </c>
      <c r="N105" s="242" t="str">
        <f t="shared" si="61"/>
        <v/>
      </c>
      <c r="O105" s="243" t="str">
        <f t="shared" si="42"/>
        <v/>
      </c>
      <c r="P105" s="244" t="str">
        <f t="shared" si="62"/>
        <v/>
      </c>
      <c r="Q105" s="244" t="str">
        <f t="shared" si="81"/>
        <v/>
      </c>
      <c r="R105" s="244"/>
      <c r="S105" s="245" t="str">
        <f t="shared" si="63"/>
        <v/>
      </c>
      <c r="T105" s="244" t="str">
        <f t="shared" si="64"/>
        <v/>
      </c>
      <c r="U105" s="244" t="str">
        <f t="shared" si="82"/>
        <v/>
      </c>
      <c r="V105" s="244"/>
      <c r="W105" s="244" t="str">
        <f t="shared" si="83"/>
        <v/>
      </c>
      <c r="X105" s="246" t="str">
        <f t="shared" si="43"/>
        <v/>
      </c>
      <c r="Y105" s="240" t="str">
        <f t="shared" si="65"/>
        <v/>
      </c>
      <c r="Z105" s="240">
        <f t="shared" si="66"/>
        <v>0</v>
      </c>
      <c r="AA105" s="240"/>
      <c r="AB105" s="240">
        <f t="shared" si="44"/>
        <v>0</v>
      </c>
      <c r="AC105" s="244" t="str">
        <f t="shared" si="45"/>
        <v/>
      </c>
      <c r="AD105" s="244" t="str">
        <f t="shared" si="46"/>
        <v/>
      </c>
      <c r="AE105" s="247">
        <f t="shared" si="47"/>
        <v>0</v>
      </c>
      <c r="AF105" s="247" t="str">
        <f t="shared" si="48"/>
        <v/>
      </c>
      <c r="AG105" s="244" t="str">
        <f t="shared" si="49"/>
        <v/>
      </c>
      <c r="AH105" s="61" t="str">
        <f t="shared" si="67"/>
        <v/>
      </c>
      <c r="AI105" s="248">
        <f t="shared" si="68"/>
        <v>0</v>
      </c>
      <c r="AJ105" s="244">
        <f t="shared" si="50"/>
        <v>0</v>
      </c>
      <c r="AK105" s="25"/>
      <c r="AL105" s="249">
        <f t="shared" si="51"/>
        <v>0</v>
      </c>
      <c r="AM105" s="250">
        <f t="shared" si="69"/>
        <v>0</v>
      </c>
      <c r="AN105" s="16"/>
      <c r="AO105" s="251" t="e">
        <f t="shared" si="70"/>
        <v>#VALUE!</v>
      </c>
      <c r="AP105" s="252" t="e">
        <f t="shared" si="52"/>
        <v>#VALUE!</v>
      </c>
      <c r="AQ105" s="253" t="e">
        <f t="shared" ca="1" si="71"/>
        <v>#DIV/0!</v>
      </c>
      <c r="AR105" s="253" t="e">
        <f t="shared" ca="1" si="53"/>
        <v>#DIV/0!</v>
      </c>
      <c r="AS105" s="254" t="e">
        <f t="shared" ca="1" si="72"/>
        <v>#VALUE!</v>
      </c>
      <c r="AT105" s="253" t="e">
        <f t="shared" ca="1" si="54"/>
        <v>#DIV/0!</v>
      </c>
      <c r="AU105" s="253" t="e">
        <f t="shared" ca="1" si="55"/>
        <v>#DIV/0!</v>
      </c>
    </row>
    <row r="106" spans="1:47" outlineLevel="1" x14ac:dyDescent="0.3">
      <c r="A106" s="52" t="str">
        <f t="shared" si="73"/>
        <v/>
      </c>
      <c r="B106" s="52" t="str">
        <f t="shared" si="56"/>
        <v/>
      </c>
      <c r="C106" s="236" t="str">
        <f t="shared" si="74"/>
        <v/>
      </c>
      <c r="D106" s="236" t="str">
        <f t="shared" si="57"/>
        <v/>
      </c>
      <c r="E106" s="237" t="str">
        <f t="shared" si="75"/>
        <v/>
      </c>
      <c r="F106" s="237" t="str">
        <f t="shared" si="76"/>
        <v/>
      </c>
      <c r="G106" s="238" t="str">
        <f t="shared" si="77"/>
        <v/>
      </c>
      <c r="H106" s="239" t="str">
        <f t="shared" si="78"/>
        <v/>
      </c>
      <c r="I106" s="237" t="str">
        <f t="shared" si="79"/>
        <v/>
      </c>
      <c r="J106" s="240" t="str">
        <f t="shared" si="80"/>
        <v/>
      </c>
      <c r="K106" s="241" t="str">
        <f t="shared" si="58"/>
        <v/>
      </c>
      <c r="L106" s="242" t="str">
        <f t="shared" si="59"/>
        <v/>
      </c>
      <c r="M106" s="242" t="str">
        <f t="shared" si="60"/>
        <v/>
      </c>
      <c r="N106" s="242" t="str">
        <f t="shared" si="61"/>
        <v/>
      </c>
      <c r="O106" s="243" t="str">
        <f t="shared" si="42"/>
        <v/>
      </c>
      <c r="P106" s="244" t="str">
        <f t="shared" si="62"/>
        <v/>
      </c>
      <c r="Q106" s="244" t="str">
        <f t="shared" si="81"/>
        <v/>
      </c>
      <c r="R106" s="244"/>
      <c r="S106" s="245" t="str">
        <f t="shared" si="63"/>
        <v/>
      </c>
      <c r="T106" s="244" t="str">
        <f t="shared" si="64"/>
        <v/>
      </c>
      <c r="U106" s="244" t="str">
        <f t="shared" si="82"/>
        <v/>
      </c>
      <c r="V106" s="244"/>
      <c r="W106" s="244" t="str">
        <f t="shared" si="83"/>
        <v/>
      </c>
      <c r="X106" s="246" t="str">
        <f t="shared" si="43"/>
        <v/>
      </c>
      <c r="Y106" s="240" t="str">
        <f t="shared" si="65"/>
        <v/>
      </c>
      <c r="Z106" s="240">
        <f t="shared" si="66"/>
        <v>0</v>
      </c>
      <c r="AA106" s="240"/>
      <c r="AB106" s="240">
        <f t="shared" si="44"/>
        <v>0</v>
      </c>
      <c r="AC106" s="244" t="str">
        <f t="shared" si="45"/>
        <v/>
      </c>
      <c r="AD106" s="244" t="str">
        <f t="shared" si="46"/>
        <v/>
      </c>
      <c r="AE106" s="247">
        <f t="shared" si="47"/>
        <v>0</v>
      </c>
      <c r="AF106" s="247" t="str">
        <f t="shared" si="48"/>
        <v/>
      </c>
      <c r="AG106" s="244" t="str">
        <f t="shared" si="49"/>
        <v/>
      </c>
      <c r="AH106" s="61" t="str">
        <f t="shared" si="67"/>
        <v/>
      </c>
      <c r="AI106" s="248">
        <f t="shared" si="68"/>
        <v>0</v>
      </c>
      <c r="AJ106" s="244">
        <f t="shared" si="50"/>
        <v>0</v>
      </c>
      <c r="AK106" s="25"/>
      <c r="AL106" s="249">
        <f t="shared" si="51"/>
        <v>0</v>
      </c>
      <c r="AM106" s="250">
        <f t="shared" si="69"/>
        <v>0</v>
      </c>
      <c r="AN106" s="16"/>
      <c r="AO106" s="251" t="e">
        <f t="shared" si="70"/>
        <v>#VALUE!</v>
      </c>
      <c r="AP106" s="252" t="e">
        <f t="shared" si="52"/>
        <v>#VALUE!</v>
      </c>
      <c r="AQ106" s="253" t="e">
        <f t="shared" ca="1" si="71"/>
        <v>#DIV/0!</v>
      </c>
      <c r="AR106" s="253" t="e">
        <f t="shared" ca="1" si="53"/>
        <v>#DIV/0!</v>
      </c>
      <c r="AS106" s="254" t="e">
        <f t="shared" ca="1" si="72"/>
        <v>#VALUE!</v>
      </c>
      <c r="AT106" s="253" t="e">
        <f t="shared" ca="1" si="54"/>
        <v>#DIV/0!</v>
      </c>
      <c r="AU106" s="253" t="e">
        <f t="shared" ca="1" si="55"/>
        <v>#DIV/0!</v>
      </c>
    </row>
    <row r="107" spans="1:47" outlineLevel="1" x14ac:dyDescent="0.3">
      <c r="A107" s="52" t="str">
        <f t="shared" si="73"/>
        <v/>
      </c>
      <c r="B107" s="52" t="str">
        <f t="shared" si="56"/>
        <v/>
      </c>
      <c r="C107" s="236" t="str">
        <f t="shared" si="74"/>
        <v/>
      </c>
      <c r="D107" s="236" t="str">
        <f t="shared" si="57"/>
        <v/>
      </c>
      <c r="E107" s="237" t="str">
        <f t="shared" si="75"/>
        <v/>
      </c>
      <c r="F107" s="237" t="str">
        <f t="shared" si="76"/>
        <v/>
      </c>
      <c r="G107" s="238" t="str">
        <f t="shared" si="77"/>
        <v/>
      </c>
      <c r="H107" s="239" t="str">
        <f t="shared" si="78"/>
        <v/>
      </c>
      <c r="I107" s="237" t="str">
        <f t="shared" si="79"/>
        <v/>
      </c>
      <c r="J107" s="240" t="str">
        <f t="shared" si="80"/>
        <v/>
      </c>
      <c r="K107" s="241" t="str">
        <f t="shared" si="58"/>
        <v/>
      </c>
      <c r="L107" s="242" t="str">
        <f t="shared" si="59"/>
        <v/>
      </c>
      <c r="M107" s="242" t="str">
        <f t="shared" si="60"/>
        <v/>
      </c>
      <c r="N107" s="242" t="str">
        <f t="shared" si="61"/>
        <v/>
      </c>
      <c r="O107" s="243" t="str">
        <f t="shared" si="42"/>
        <v/>
      </c>
      <c r="P107" s="244" t="str">
        <f t="shared" si="62"/>
        <v/>
      </c>
      <c r="Q107" s="244" t="str">
        <f t="shared" si="81"/>
        <v/>
      </c>
      <c r="R107" s="244"/>
      <c r="S107" s="245" t="str">
        <f t="shared" si="63"/>
        <v/>
      </c>
      <c r="T107" s="244" t="str">
        <f t="shared" si="64"/>
        <v/>
      </c>
      <c r="U107" s="244" t="str">
        <f t="shared" si="82"/>
        <v/>
      </c>
      <c r="V107" s="244"/>
      <c r="W107" s="244" t="str">
        <f t="shared" si="83"/>
        <v/>
      </c>
      <c r="X107" s="246" t="str">
        <f t="shared" si="43"/>
        <v/>
      </c>
      <c r="Y107" s="240" t="str">
        <f t="shared" si="65"/>
        <v/>
      </c>
      <c r="Z107" s="240">
        <f t="shared" si="66"/>
        <v>0</v>
      </c>
      <c r="AA107" s="240"/>
      <c r="AB107" s="240">
        <f t="shared" si="44"/>
        <v>0</v>
      </c>
      <c r="AC107" s="244" t="str">
        <f t="shared" si="45"/>
        <v/>
      </c>
      <c r="AD107" s="244" t="str">
        <f t="shared" si="46"/>
        <v/>
      </c>
      <c r="AE107" s="247">
        <f t="shared" si="47"/>
        <v>0</v>
      </c>
      <c r="AF107" s="247" t="str">
        <f t="shared" si="48"/>
        <v/>
      </c>
      <c r="AG107" s="244" t="str">
        <f t="shared" si="49"/>
        <v/>
      </c>
      <c r="AH107" s="61" t="str">
        <f t="shared" si="67"/>
        <v/>
      </c>
      <c r="AI107" s="248">
        <f t="shared" si="68"/>
        <v>0</v>
      </c>
      <c r="AJ107" s="244">
        <f t="shared" si="50"/>
        <v>0</v>
      </c>
      <c r="AK107" s="25"/>
      <c r="AL107" s="249">
        <f t="shared" si="51"/>
        <v>0</v>
      </c>
      <c r="AM107" s="250">
        <f t="shared" si="69"/>
        <v>0</v>
      </c>
      <c r="AN107" s="16"/>
      <c r="AO107" s="251" t="e">
        <f t="shared" si="70"/>
        <v>#VALUE!</v>
      </c>
      <c r="AP107" s="252" t="e">
        <f t="shared" si="52"/>
        <v>#VALUE!</v>
      </c>
      <c r="AQ107" s="253" t="e">
        <f t="shared" ca="1" si="71"/>
        <v>#DIV/0!</v>
      </c>
      <c r="AR107" s="253" t="e">
        <f t="shared" ca="1" si="53"/>
        <v>#DIV/0!</v>
      </c>
      <c r="AS107" s="254" t="e">
        <f t="shared" ca="1" si="72"/>
        <v>#VALUE!</v>
      </c>
      <c r="AT107" s="253" t="e">
        <f t="shared" ca="1" si="54"/>
        <v>#DIV/0!</v>
      </c>
      <c r="AU107" s="253" t="e">
        <f t="shared" ca="1" si="55"/>
        <v>#DIV/0!</v>
      </c>
    </row>
    <row r="108" spans="1:47" outlineLevel="1" x14ac:dyDescent="0.3">
      <c r="A108" s="52" t="str">
        <f t="shared" si="73"/>
        <v/>
      </c>
      <c r="B108" s="52" t="str">
        <f t="shared" si="56"/>
        <v/>
      </c>
      <c r="C108" s="236" t="str">
        <f t="shared" si="74"/>
        <v/>
      </c>
      <c r="D108" s="236" t="str">
        <f t="shared" si="57"/>
        <v/>
      </c>
      <c r="E108" s="237" t="str">
        <f t="shared" si="75"/>
        <v/>
      </c>
      <c r="F108" s="237" t="str">
        <f t="shared" si="76"/>
        <v/>
      </c>
      <c r="G108" s="238" t="str">
        <f t="shared" si="77"/>
        <v/>
      </c>
      <c r="H108" s="239" t="str">
        <f t="shared" si="78"/>
        <v/>
      </c>
      <c r="I108" s="237" t="str">
        <f t="shared" si="79"/>
        <v/>
      </c>
      <c r="J108" s="240" t="str">
        <f t="shared" si="80"/>
        <v/>
      </c>
      <c r="K108" s="241" t="str">
        <f t="shared" si="58"/>
        <v/>
      </c>
      <c r="L108" s="242" t="str">
        <f t="shared" si="59"/>
        <v/>
      </c>
      <c r="M108" s="242" t="str">
        <f t="shared" si="60"/>
        <v/>
      </c>
      <c r="N108" s="242" t="str">
        <f t="shared" si="61"/>
        <v/>
      </c>
      <c r="O108" s="243" t="str">
        <f t="shared" si="42"/>
        <v/>
      </c>
      <c r="P108" s="244" t="str">
        <f t="shared" si="62"/>
        <v/>
      </c>
      <c r="Q108" s="244" t="str">
        <f t="shared" si="81"/>
        <v/>
      </c>
      <c r="R108" s="244"/>
      <c r="S108" s="245" t="str">
        <f t="shared" si="63"/>
        <v/>
      </c>
      <c r="T108" s="244" t="str">
        <f t="shared" si="64"/>
        <v/>
      </c>
      <c r="U108" s="244" t="str">
        <f t="shared" si="82"/>
        <v/>
      </c>
      <c r="V108" s="244"/>
      <c r="W108" s="244" t="str">
        <f t="shared" si="83"/>
        <v/>
      </c>
      <c r="X108" s="246" t="str">
        <f t="shared" si="43"/>
        <v/>
      </c>
      <c r="Y108" s="240" t="str">
        <f t="shared" si="65"/>
        <v/>
      </c>
      <c r="Z108" s="240">
        <f t="shared" si="66"/>
        <v>0</v>
      </c>
      <c r="AA108" s="240"/>
      <c r="AB108" s="240">
        <f t="shared" si="44"/>
        <v>0</v>
      </c>
      <c r="AC108" s="244" t="str">
        <f t="shared" si="45"/>
        <v/>
      </c>
      <c r="AD108" s="244" t="str">
        <f t="shared" si="46"/>
        <v/>
      </c>
      <c r="AE108" s="247">
        <f t="shared" si="47"/>
        <v>0</v>
      </c>
      <c r="AF108" s="247" t="str">
        <f t="shared" si="48"/>
        <v/>
      </c>
      <c r="AG108" s="244" t="str">
        <f t="shared" si="49"/>
        <v/>
      </c>
      <c r="AH108" s="61" t="str">
        <f t="shared" si="67"/>
        <v/>
      </c>
      <c r="AI108" s="248">
        <f t="shared" si="68"/>
        <v>0</v>
      </c>
      <c r="AJ108" s="244">
        <f t="shared" si="50"/>
        <v>0</v>
      </c>
      <c r="AK108" s="25"/>
      <c r="AL108" s="249">
        <f t="shared" si="51"/>
        <v>0</v>
      </c>
      <c r="AM108" s="250">
        <f t="shared" si="69"/>
        <v>0</v>
      </c>
      <c r="AN108" s="16"/>
      <c r="AO108" s="251" t="e">
        <f t="shared" si="70"/>
        <v>#VALUE!</v>
      </c>
      <c r="AP108" s="252" t="e">
        <f t="shared" si="52"/>
        <v>#VALUE!</v>
      </c>
      <c r="AQ108" s="253" t="e">
        <f t="shared" ca="1" si="71"/>
        <v>#DIV/0!</v>
      </c>
      <c r="AR108" s="253" t="e">
        <f t="shared" ca="1" si="53"/>
        <v>#DIV/0!</v>
      </c>
      <c r="AS108" s="254" t="e">
        <f t="shared" ca="1" si="72"/>
        <v>#VALUE!</v>
      </c>
      <c r="AT108" s="253" t="e">
        <f t="shared" ca="1" si="54"/>
        <v>#DIV/0!</v>
      </c>
      <c r="AU108" s="253" t="e">
        <f t="shared" ca="1" si="55"/>
        <v>#DIV/0!</v>
      </c>
    </row>
    <row r="109" spans="1:47" outlineLevel="1" x14ac:dyDescent="0.3">
      <c r="A109" s="52" t="str">
        <f t="shared" si="73"/>
        <v/>
      </c>
      <c r="B109" s="52" t="str">
        <f t="shared" si="56"/>
        <v/>
      </c>
      <c r="C109" s="236" t="str">
        <f t="shared" si="74"/>
        <v/>
      </c>
      <c r="D109" s="236" t="str">
        <f t="shared" si="57"/>
        <v/>
      </c>
      <c r="E109" s="237" t="str">
        <f t="shared" si="75"/>
        <v/>
      </c>
      <c r="F109" s="237" t="str">
        <f t="shared" si="76"/>
        <v/>
      </c>
      <c r="G109" s="238" t="str">
        <f t="shared" si="77"/>
        <v/>
      </c>
      <c r="H109" s="239" t="str">
        <f t="shared" si="78"/>
        <v/>
      </c>
      <c r="I109" s="237" t="str">
        <f t="shared" si="79"/>
        <v/>
      </c>
      <c r="J109" s="240" t="str">
        <f t="shared" si="80"/>
        <v/>
      </c>
      <c r="K109" s="241" t="str">
        <f t="shared" si="58"/>
        <v/>
      </c>
      <c r="L109" s="242" t="str">
        <f t="shared" si="59"/>
        <v/>
      </c>
      <c r="M109" s="242" t="str">
        <f t="shared" si="60"/>
        <v/>
      </c>
      <c r="N109" s="242" t="str">
        <f t="shared" si="61"/>
        <v/>
      </c>
      <c r="O109" s="243" t="str">
        <f t="shared" si="42"/>
        <v/>
      </c>
      <c r="P109" s="244" t="str">
        <f t="shared" si="62"/>
        <v/>
      </c>
      <c r="Q109" s="244" t="str">
        <f t="shared" si="81"/>
        <v/>
      </c>
      <c r="R109" s="244"/>
      <c r="S109" s="245" t="str">
        <f t="shared" si="63"/>
        <v/>
      </c>
      <c r="T109" s="244" t="str">
        <f t="shared" si="64"/>
        <v/>
      </c>
      <c r="U109" s="244" t="str">
        <f t="shared" si="82"/>
        <v/>
      </c>
      <c r="V109" s="244"/>
      <c r="W109" s="244" t="str">
        <f t="shared" si="83"/>
        <v/>
      </c>
      <c r="X109" s="246" t="str">
        <f t="shared" si="43"/>
        <v/>
      </c>
      <c r="Y109" s="240" t="str">
        <f t="shared" si="65"/>
        <v/>
      </c>
      <c r="Z109" s="240">
        <f t="shared" si="66"/>
        <v>0</v>
      </c>
      <c r="AA109" s="240"/>
      <c r="AB109" s="240">
        <f t="shared" si="44"/>
        <v>0</v>
      </c>
      <c r="AC109" s="244" t="str">
        <f t="shared" si="45"/>
        <v/>
      </c>
      <c r="AD109" s="244" t="str">
        <f t="shared" si="46"/>
        <v/>
      </c>
      <c r="AE109" s="247">
        <f t="shared" si="47"/>
        <v>0</v>
      </c>
      <c r="AF109" s="247" t="str">
        <f t="shared" si="48"/>
        <v/>
      </c>
      <c r="AG109" s="244" t="str">
        <f t="shared" si="49"/>
        <v/>
      </c>
      <c r="AH109" s="61" t="str">
        <f t="shared" si="67"/>
        <v/>
      </c>
      <c r="AI109" s="248">
        <f t="shared" si="68"/>
        <v>0</v>
      </c>
      <c r="AJ109" s="244">
        <f t="shared" si="50"/>
        <v>0</v>
      </c>
      <c r="AK109" s="25"/>
      <c r="AL109" s="249">
        <f t="shared" si="51"/>
        <v>0</v>
      </c>
      <c r="AM109" s="250">
        <f t="shared" si="69"/>
        <v>0</v>
      </c>
      <c r="AN109" s="16"/>
      <c r="AO109" s="251" t="e">
        <f t="shared" si="70"/>
        <v>#VALUE!</v>
      </c>
      <c r="AP109" s="252" t="e">
        <f t="shared" si="52"/>
        <v>#VALUE!</v>
      </c>
      <c r="AQ109" s="253" t="e">
        <f t="shared" ca="1" si="71"/>
        <v>#DIV/0!</v>
      </c>
      <c r="AR109" s="253" t="e">
        <f t="shared" ca="1" si="53"/>
        <v>#DIV/0!</v>
      </c>
      <c r="AS109" s="254" t="e">
        <f t="shared" ca="1" si="72"/>
        <v>#VALUE!</v>
      </c>
      <c r="AT109" s="253" t="e">
        <f t="shared" ca="1" si="54"/>
        <v>#DIV/0!</v>
      </c>
      <c r="AU109" s="253" t="e">
        <f t="shared" ca="1" si="55"/>
        <v>#DIV/0!</v>
      </c>
    </row>
    <row r="110" spans="1:47" outlineLevel="1" x14ac:dyDescent="0.3">
      <c r="A110" s="52" t="str">
        <f t="shared" si="73"/>
        <v/>
      </c>
      <c r="B110" s="52" t="str">
        <f t="shared" si="56"/>
        <v/>
      </c>
      <c r="C110" s="236" t="str">
        <f t="shared" si="74"/>
        <v/>
      </c>
      <c r="D110" s="236" t="str">
        <f t="shared" si="57"/>
        <v/>
      </c>
      <c r="E110" s="237" t="str">
        <f t="shared" si="75"/>
        <v/>
      </c>
      <c r="F110" s="237" t="str">
        <f t="shared" si="76"/>
        <v/>
      </c>
      <c r="G110" s="238" t="str">
        <f t="shared" si="77"/>
        <v/>
      </c>
      <c r="H110" s="239" t="str">
        <f t="shared" si="78"/>
        <v/>
      </c>
      <c r="I110" s="237" t="str">
        <f t="shared" si="79"/>
        <v/>
      </c>
      <c r="J110" s="240" t="str">
        <f t="shared" si="80"/>
        <v/>
      </c>
      <c r="K110" s="241" t="str">
        <f t="shared" si="58"/>
        <v/>
      </c>
      <c r="L110" s="242" t="str">
        <f t="shared" si="59"/>
        <v/>
      </c>
      <c r="M110" s="242" t="str">
        <f t="shared" si="60"/>
        <v/>
      </c>
      <c r="N110" s="242" t="str">
        <f t="shared" si="61"/>
        <v/>
      </c>
      <c r="O110" s="243" t="str">
        <f t="shared" si="42"/>
        <v/>
      </c>
      <c r="P110" s="244" t="str">
        <f t="shared" si="62"/>
        <v/>
      </c>
      <c r="Q110" s="244" t="str">
        <f t="shared" si="81"/>
        <v/>
      </c>
      <c r="R110" s="244"/>
      <c r="S110" s="245" t="str">
        <f t="shared" si="63"/>
        <v/>
      </c>
      <c r="T110" s="244" t="str">
        <f t="shared" si="64"/>
        <v/>
      </c>
      <c r="U110" s="244" t="str">
        <f t="shared" si="82"/>
        <v/>
      </c>
      <c r="V110" s="244"/>
      <c r="W110" s="244" t="str">
        <f t="shared" si="83"/>
        <v/>
      </c>
      <c r="X110" s="246" t="str">
        <f t="shared" si="43"/>
        <v/>
      </c>
      <c r="Y110" s="240" t="str">
        <f t="shared" si="65"/>
        <v/>
      </c>
      <c r="Z110" s="240">
        <f t="shared" si="66"/>
        <v>0</v>
      </c>
      <c r="AA110" s="240"/>
      <c r="AB110" s="240">
        <f t="shared" si="44"/>
        <v>0</v>
      </c>
      <c r="AC110" s="244" t="str">
        <f t="shared" si="45"/>
        <v/>
      </c>
      <c r="AD110" s="244" t="str">
        <f t="shared" si="46"/>
        <v/>
      </c>
      <c r="AE110" s="247">
        <f t="shared" si="47"/>
        <v>0</v>
      </c>
      <c r="AF110" s="247" t="str">
        <f t="shared" si="48"/>
        <v/>
      </c>
      <c r="AG110" s="244" t="str">
        <f t="shared" si="49"/>
        <v/>
      </c>
      <c r="AH110" s="61" t="str">
        <f t="shared" si="67"/>
        <v/>
      </c>
      <c r="AI110" s="248">
        <f t="shared" si="68"/>
        <v>0</v>
      </c>
      <c r="AJ110" s="244">
        <f t="shared" si="50"/>
        <v>0</v>
      </c>
      <c r="AK110" s="25"/>
      <c r="AL110" s="249">
        <f t="shared" si="51"/>
        <v>0</v>
      </c>
      <c r="AM110" s="250">
        <f t="shared" si="69"/>
        <v>0</v>
      </c>
      <c r="AN110" s="16"/>
      <c r="AO110" s="251" t="e">
        <f t="shared" si="70"/>
        <v>#VALUE!</v>
      </c>
      <c r="AP110" s="252" t="e">
        <f t="shared" si="52"/>
        <v>#VALUE!</v>
      </c>
      <c r="AQ110" s="253" t="e">
        <f t="shared" ca="1" si="71"/>
        <v>#DIV/0!</v>
      </c>
      <c r="AR110" s="253" t="e">
        <f t="shared" ca="1" si="53"/>
        <v>#DIV/0!</v>
      </c>
      <c r="AS110" s="254" t="e">
        <f t="shared" ca="1" si="72"/>
        <v>#VALUE!</v>
      </c>
      <c r="AT110" s="253" t="e">
        <f t="shared" ca="1" si="54"/>
        <v>#DIV/0!</v>
      </c>
      <c r="AU110" s="253" t="e">
        <f t="shared" ca="1" si="55"/>
        <v>#DIV/0!</v>
      </c>
    </row>
    <row r="111" spans="1:47" outlineLevel="1" x14ac:dyDescent="0.3">
      <c r="A111" s="52" t="str">
        <f t="shared" si="73"/>
        <v/>
      </c>
      <c r="B111" s="52" t="str">
        <f t="shared" si="56"/>
        <v/>
      </c>
      <c r="C111" s="236" t="str">
        <f t="shared" si="74"/>
        <v/>
      </c>
      <c r="D111" s="236" t="str">
        <f t="shared" si="57"/>
        <v/>
      </c>
      <c r="E111" s="237" t="str">
        <f t="shared" si="75"/>
        <v/>
      </c>
      <c r="F111" s="237" t="str">
        <f t="shared" si="76"/>
        <v/>
      </c>
      <c r="G111" s="238" t="str">
        <f t="shared" si="77"/>
        <v/>
      </c>
      <c r="H111" s="239" t="str">
        <f t="shared" si="78"/>
        <v/>
      </c>
      <c r="I111" s="237" t="str">
        <f t="shared" si="79"/>
        <v/>
      </c>
      <c r="J111" s="240" t="str">
        <f t="shared" si="80"/>
        <v/>
      </c>
      <c r="K111" s="241" t="str">
        <f t="shared" si="58"/>
        <v/>
      </c>
      <c r="L111" s="242" t="str">
        <f t="shared" si="59"/>
        <v/>
      </c>
      <c r="M111" s="242" t="str">
        <f t="shared" si="60"/>
        <v/>
      </c>
      <c r="N111" s="242" t="str">
        <f t="shared" si="61"/>
        <v/>
      </c>
      <c r="O111" s="243" t="str">
        <f t="shared" si="42"/>
        <v/>
      </c>
      <c r="P111" s="244" t="str">
        <f t="shared" si="62"/>
        <v/>
      </c>
      <c r="Q111" s="244" t="str">
        <f t="shared" si="81"/>
        <v/>
      </c>
      <c r="R111" s="244"/>
      <c r="S111" s="245" t="str">
        <f t="shared" si="63"/>
        <v/>
      </c>
      <c r="T111" s="244" t="str">
        <f t="shared" si="64"/>
        <v/>
      </c>
      <c r="U111" s="244" t="str">
        <f t="shared" si="82"/>
        <v/>
      </c>
      <c r="V111" s="244"/>
      <c r="W111" s="244" t="str">
        <f t="shared" si="83"/>
        <v/>
      </c>
      <c r="X111" s="246" t="str">
        <f t="shared" si="43"/>
        <v/>
      </c>
      <c r="Y111" s="240" t="str">
        <f t="shared" si="65"/>
        <v/>
      </c>
      <c r="Z111" s="240">
        <f t="shared" si="66"/>
        <v>0</v>
      </c>
      <c r="AA111" s="240"/>
      <c r="AB111" s="240">
        <f t="shared" si="44"/>
        <v>0</v>
      </c>
      <c r="AC111" s="244" t="str">
        <f t="shared" si="45"/>
        <v/>
      </c>
      <c r="AD111" s="244" t="str">
        <f t="shared" si="46"/>
        <v/>
      </c>
      <c r="AE111" s="247">
        <f t="shared" si="47"/>
        <v>0</v>
      </c>
      <c r="AF111" s="247" t="str">
        <f t="shared" si="48"/>
        <v/>
      </c>
      <c r="AG111" s="244" t="str">
        <f t="shared" si="49"/>
        <v/>
      </c>
      <c r="AH111" s="61" t="str">
        <f t="shared" si="67"/>
        <v/>
      </c>
      <c r="AI111" s="248">
        <f t="shared" si="68"/>
        <v>0</v>
      </c>
      <c r="AJ111" s="244">
        <f t="shared" si="50"/>
        <v>0</v>
      </c>
      <c r="AK111" s="25"/>
      <c r="AL111" s="249">
        <f t="shared" si="51"/>
        <v>0</v>
      </c>
      <c r="AM111" s="250">
        <f t="shared" si="69"/>
        <v>0</v>
      </c>
      <c r="AN111" s="16"/>
      <c r="AO111" s="251" t="e">
        <f t="shared" si="70"/>
        <v>#VALUE!</v>
      </c>
      <c r="AP111" s="252" t="e">
        <f t="shared" si="52"/>
        <v>#VALUE!</v>
      </c>
      <c r="AQ111" s="253" t="e">
        <f t="shared" ca="1" si="71"/>
        <v>#DIV/0!</v>
      </c>
      <c r="AR111" s="253" t="e">
        <f t="shared" ca="1" si="53"/>
        <v>#DIV/0!</v>
      </c>
      <c r="AS111" s="254" t="e">
        <f t="shared" ca="1" si="72"/>
        <v>#VALUE!</v>
      </c>
      <c r="AT111" s="253" t="e">
        <f t="shared" ca="1" si="54"/>
        <v>#DIV/0!</v>
      </c>
      <c r="AU111" s="253" t="e">
        <f t="shared" ca="1" si="55"/>
        <v>#DIV/0!</v>
      </c>
    </row>
    <row r="112" spans="1:47" outlineLevel="1" x14ac:dyDescent="0.3">
      <c r="A112" s="52" t="str">
        <f t="shared" si="73"/>
        <v/>
      </c>
      <c r="B112" s="52" t="str">
        <f t="shared" si="56"/>
        <v/>
      </c>
      <c r="C112" s="236" t="str">
        <f t="shared" si="74"/>
        <v/>
      </c>
      <c r="D112" s="236" t="str">
        <f t="shared" si="57"/>
        <v/>
      </c>
      <c r="E112" s="237" t="str">
        <f t="shared" si="75"/>
        <v/>
      </c>
      <c r="F112" s="237" t="str">
        <f t="shared" si="76"/>
        <v/>
      </c>
      <c r="G112" s="238" t="str">
        <f t="shared" si="77"/>
        <v/>
      </c>
      <c r="H112" s="239" t="str">
        <f t="shared" si="78"/>
        <v/>
      </c>
      <c r="I112" s="237" t="str">
        <f t="shared" si="79"/>
        <v/>
      </c>
      <c r="J112" s="240" t="str">
        <f t="shared" si="80"/>
        <v/>
      </c>
      <c r="K112" s="241" t="str">
        <f t="shared" si="58"/>
        <v/>
      </c>
      <c r="L112" s="242" t="str">
        <f t="shared" si="59"/>
        <v/>
      </c>
      <c r="M112" s="242" t="str">
        <f t="shared" si="60"/>
        <v/>
      </c>
      <c r="N112" s="242" t="str">
        <f t="shared" si="61"/>
        <v/>
      </c>
      <c r="O112" s="243" t="str">
        <f t="shared" si="42"/>
        <v/>
      </c>
      <c r="P112" s="244" t="str">
        <f t="shared" si="62"/>
        <v/>
      </c>
      <c r="Q112" s="244" t="str">
        <f t="shared" si="81"/>
        <v/>
      </c>
      <c r="R112" s="244"/>
      <c r="S112" s="245" t="str">
        <f t="shared" si="63"/>
        <v/>
      </c>
      <c r="T112" s="244" t="str">
        <f t="shared" si="64"/>
        <v/>
      </c>
      <c r="U112" s="244" t="str">
        <f t="shared" si="82"/>
        <v/>
      </c>
      <c r="V112" s="244"/>
      <c r="W112" s="244" t="str">
        <f t="shared" si="83"/>
        <v/>
      </c>
      <c r="X112" s="246" t="str">
        <f t="shared" si="43"/>
        <v/>
      </c>
      <c r="Y112" s="240" t="str">
        <f t="shared" si="65"/>
        <v/>
      </c>
      <c r="Z112" s="240">
        <f t="shared" si="66"/>
        <v>0</v>
      </c>
      <c r="AA112" s="240"/>
      <c r="AB112" s="240">
        <f t="shared" si="44"/>
        <v>0</v>
      </c>
      <c r="AC112" s="244" t="str">
        <f t="shared" si="45"/>
        <v/>
      </c>
      <c r="AD112" s="244" t="str">
        <f t="shared" si="46"/>
        <v/>
      </c>
      <c r="AE112" s="247">
        <f t="shared" si="47"/>
        <v>0</v>
      </c>
      <c r="AF112" s="247" t="str">
        <f t="shared" si="48"/>
        <v/>
      </c>
      <c r="AG112" s="244" t="str">
        <f t="shared" si="49"/>
        <v/>
      </c>
      <c r="AH112" s="61" t="str">
        <f t="shared" si="67"/>
        <v/>
      </c>
      <c r="AI112" s="248">
        <f t="shared" si="68"/>
        <v>0</v>
      </c>
      <c r="AJ112" s="244">
        <f t="shared" si="50"/>
        <v>0</v>
      </c>
      <c r="AK112" s="25"/>
      <c r="AL112" s="249">
        <f t="shared" si="51"/>
        <v>0</v>
      </c>
      <c r="AM112" s="250">
        <f t="shared" si="69"/>
        <v>0</v>
      </c>
      <c r="AN112" s="16"/>
      <c r="AO112" s="251" t="e">
        <f t="shared" si="70"/>
        <v>#VALUE!</v>
      </c>
      <c r="AP112" s="252" t="e">
        <f t="shared" si="52"/>
        <v>#VALUE!</v>
      </c>
      <c r="AQ112" s="253" t="e">
        <f t="shared" ca="1" si="71"/>
        <v>#DIV/0!</v>
      </c>
      <c r="AR112" s="253" t="e">
        <f t="shared" ca="1" si="53"/>
        <v>#DIV/0!</v>
      </c>
      <c r="AS112" s="254" t="e">
        <f t="shared" ca="1" si="72"/>
        <v>#VALUE!</v>
      </c>
      <c r="AT112" s="253" t="e">
        <f t="shared" ca="1" si="54"/>
        <v>#DIV/0!</v>
      </c>
      <c r="AU112" s="253" t="e">
        <f t="shared" ca="1" si="55"/>
        <v>#DIV/0!</v>
      </c>
    </row>
    <row r="113" spans="1:47" outlineLevel="1" x14ac:dyDescent="0.3">
      <c r="A113" s="52" t="str">
        <f t="shared" si="73"/>
        <v/>
      </c>
      <c r="B113" s="52" t="str">
        <f t="shared" si="56"/>
        <v/>
      </c>
      <c r="C113" s="236" t="str">
        <f t="shared" si="74"/>
        <v/>
      </c>
      <c r="D113" s="236" t="str">
        <f t="shared" si="57"/>
        <v/>
      </c>
      <c r="E113" s="237" t="str">
        <f t="shared" si="75"/>
        <v/>
      </c>
      <c r="F113" s="237" t="str">
        <f t="shared" si="76"/>
        <v/>
      </c>
      <c r="G113" s="238" t="str">
        <f t="shared" si="77"/>
        <v/>
      </c>
      <c r="H113" s="239" t="str">
        <f t="shared" si="78"/>
        <v/>
      </c>
      <c r="I113" s="237" t="str">
        <f t="shared" si="79"/>
        <v/>
      </c>
      <c r="J113" s="240" t="str">
        <f t="shared" si="80"/>
        <v/>
      </c>
      <c r="K113" s="241" t="str">
        <f t="shared" si="58"/>
        <v/>
      </c>
      <c r="L113" s="242" t="str">
        <f t="shared" si="59"/>
        <v/>
      </c>
      <c r="M113" s="242" t="str">
        <f t="shared" si="60"/>
        <v/>
      </c>
      <c r="N113" s="242" t="str">
        <f t="shared" si="61"/>
        <v/>
      </c>
      <c r="O113" s="243" t="str">
        <f t="shared" si="42"/>
        <v/>
      </c>
      <c r="P113" s="244" t="str">
        <f t="shared" si="62"/>
        <v/>
      </c>
      <c r="Q113" s="244" t="str">
        <f t="shared" si="81"/>
        <v/>
      </c>
      <c r="R113" s="244"/>
      <c r="S113" s="245" t="str">
        <f t="shared" si="63"/>
        <v/>
      </c>
      <c r="T113" s="244" t="str">
        <f t="shared" si="64"/>
        <v/>
      </c>
      <c r="U113" s="244" t="str">
        <f t="shared" si="82"/>
        <v/>
      </c>
      <c r="V113" s="244"/>
      <c r="W113" s="244" t="str">
        <f t="shared" si="83"/>
        <v/>
      </c>
      <c r="X113" s="246" t="str">
        <f t="shared" si="43"/>
        <v/>
      </c>
      <c r="Y113" s="240" t="str">
        <f t="shared" si="65"/>
        <v/>
      </c>
      <c r="Z113" s="240">
        <f t="shared" si="66"/>
        <v>0</v>
      </c>
      <c r="AA113" s="240"/>
      <c r="AB113" s="240">
        <f t="shared" si="44"/>
        <v>0</v>
      </c>
      <c r="AC113" s="244" t="str">
        <f t="shared" si="45"/>
        <v/>
      </c>
      <c r="AD113" s="244" t="str">
        <f t="shared" si="46"/>
        <v/>
      </c>
      <c r="AE113" s="247">
        <f t="shared" si="47"/>
        <v>0</v>
      </c>
      <c r="AF113" s="247" t="str">
        <f t="shared" si="48"/>
        <v/>
      </c>
      <c r="AG113" s="244" t="str">
        <f t="shared" si="49"/>
        <v/>
      </c>
      <c r="AH113" s="61" t="str">
        <f t="shared" si="67"/>
        <v/>
      </c>
      <c r="AI113" s="248">
        <f t="shared" si="68"/>
        <v>0</v>
      </c>
      <c r="AJ113" s="244">
        <f t="shared" si="50"/>
        <v>0</v>
      </c>
      <c r="AK113" s="25"/>
      <c r="AL113" s="249">
        <f t="shared" si="51"/>
        <v>0</v>
      </c>
      <c r="AM113" s="250">
        <f t="shared" si="69"/>
        <v>0</v>
      </c>
      <c r="AN113" s="16"/>
      <c r="AO113" s="251" t="e">
        <f t="shared" si="70"/>
        <v>#VALUE!</v>
      </c>
      <c r="AP113" s="252" t="e">
        <f t="shared" si="52"/>
        <v>#VALUE!</v>
      </c>
      <c r="AQ113" s="253" t="e">
        <f t="shared" ca="1" si="71"/>
        <v>#DIV/0!</v>
      </c>
      <c r="AR113" s="253" t="e">
        <f t="shared" ca="1" si="53"/>
        <v>#DIV/0!</v>
      </c>
      <c r="AS113" s="254" t="e">
        <f t="shared" ca="1" si="72"/>
        <v>#VALUE!</v>
      </c>
      <c r="AT113" s="253" t="e">
        <f t="shared" ca="1" si="54"/>
        <v>#DIV/0!</v>
      </c>
      <c r="AU113" s="253" t="e">
        <f t="shared" ca="1" si="55"/>
        <v>#DIV/0!</v>
      </c>
    </row>
    <row r="114" spans="1:47" outlineLevel="1" x14ac:dyDescent="0.3">
      <c r="A114" s="52" t="str">
        <f t="shared" si="73"/>
        <v/>
      </c>
      <c r="B114" s="52" t="str">
        <f t="shared" si="56"/>
        <v/>
      </c>
      <c r="C114" s="236" t="str">
        <f t="shared" si="74"/>
        <v/>
      </c>
      <c r="D114" s="236" t="str">
        <f t="shared" si="57"/>
        <v/>
      </c>
      <c r="E114" s="237" t="str">
        <f t="shared" si="75"/>
        <v/>
      </c>
      <c r="F114" s="237" t="str">
        <f t="shared" si="76"/>
        <v/>
      </c>
      <c r="G114" s="238" t="str">
        <f t="shared" si="77"/>
        <v/>
      </c>
      <c r="H114" s="239" t="str">
        <f t="shared" si="78"/>
        <v/>
      </c>
      <c r="I114" s="237" t="str">
        <f t="shared" si="79"/>
        <v/>
      </c>
      <c r="J114" s="240" t="str">
        <f t="shared" si="80"/>
        <v/>
      </c>
      <c r="K114" s="241" t="str">
        <f t="shared" si="58"/>
        <v/>
      </c>
      <c r="L114" s="242" t="str">
        <f t="shared" si="59"/>
        <v/>
      </c>
      <c r="M114" s="242" t="str">
        <f t="shared" si="60"/>
        <v/>
      </c>
      <c r="N114" s="242" t="str">
        <f t="shared" si="61"/>
        <v/>
      </c>
      <c r="O114" s="243" t="str">
        <f t="shared" si="42"/>
        <v/>
      </c>
      <c r="P114" s="244" t="str">
        <f t="shared" si="62"/>
        <v/>
      </c>
      <c r="Q114" s="244" t="str">
        <f t="shared" si="81"/>
        <v/>
      </c>
      <c r="R114" s="244"/>
      <c r="S114" s="245" t="str">
        <f t="shared" si="63"/>
        <v/>
      </c>
      <c r="T114" s="244" t="str">
        <f t="shared" si="64"/>
        <v/>
      </c>
      <c r="U114" s="244" t="str">
        <f t="shared" si="82"/>
        <v/>
      </c>
      <c r="V114" s="244"/>
      <c r="W114" s="244" t="str">
        <f t="shared" si="83"/>
        <v/>
      </c>
      <c r="X114" s="246" t="str">
        <f t="shared" si="43"/>
        <v/>
      </c>
      <c r="Y114" s="240" t="str">
        <f t="shared" si="65"/>
        <v/>
      </c>
      <c r="Z114" s="240">
        <f t="shared" si="66"/>
        <v>0</v>
      </c>
      <c r="AA114" s="240"/>
      <c r="AB114" s="240">
        <f t="shared" si="44"/>
        <v>0</v>
      </c>
      <c r="AC114" s="244" t="str">
        <f t="shared" si="45"/>
        <v/>
      </c>
      <c r="AD114" s="244" t="str">
        <f t="shared" si="46"/>
        <v/>
      </c>
      <c r="AE114" s="247">
        <f t="shared" si="47"/>
        <v>0</v>
      </c>
      <c r="AF114" s="247" t="str">
        <f t="shared" si="48"/>
        <v/>
      </c>
      <c r="AG114" s="244" t="str">
        <f t="shared" si="49"/>
        <v/>
      </c>
      <c r="AH114" s="61" t="str">
        <f t="shared" si="67"/>
        <v/>
      </c>
      <c r="AI114" s="248">
        <f t="shared" si="68"/>
        <v>0</v>
      </c>
      <c r="AJ114" s="244">
        <f t="shared" si="50"/>
        <v>0</v>
      </c>
      <c r="AK114" s="25"/>
      <c r="AL114" s="249">
        <f t="shared" si="51"/>
        <v>0</v>
      </c>
      <c r="AM114" s="250">
        <f t="shared" si="69"/>
        <v>0</v>
      </c>
      <c r="AN114" s="16"/>
      <c r="AO114" s="251" t="e">
        <f t="shared" si="70"/>
        <v>#VALUE!</v>
      </c>
      <c r="AP114" s="252" t="e">
        <f t="shared" si="52"/>
        <v>#VALUE!</v>
      </c>
      <c r="AQ114" s="253" t="e">
        <f t="shared" ca="1" si="71"/>
        <v>#DIV/0!</v>
      </c>
      <c r="AR114" s="253" t="e">
        <f t="shared" ca="1" si="53"/>
        <v>#DIV/0!</v>
      </c>
      <c r="AS114" s="254" t="e">
        <f t="shared" ca="1" si="72"/>
        <v>#VALUE!</v>
      </c>
      <c r="AT114" s="253" t="e">
        <f t="shared" ca="1" si="54"/>
        <v>#DIV/0!</v>
      </c>
      <c r="AU114" s="253" t="e">
        <f t="shared" ca="1" si="55"/>
        <v>#DIV/0!</v>
      </c>
    </row>
    <row r="115" spans="1:47" outlineLevel="1" x14ac:dyDescent="0.3">
      <c r="A115" s="52" t="str">
        <f t="shared" si="73"/>
        <v/>
      </c>
      <c r="B115" s="52" t="str">
        <f t="shared" si="56"/>
        <v/>
      </c>
      <c r="C115" s="236" t="str">
        <f t="shared" si="74"/>
        <v/>
      </c>
      <c r="D115" s="236" t="str">
        <f t="shared" si="57"/>
        <v/>
      </c>
      <c r="E115" s="237" t="str">
        <f t="shared" si="75"/>
        <v/>
      </c>
      <c r="F115" s="237" t="str">
        <f t="shared" si="76"/>
        <v/>
      </c>
      <c r="G115" s="238" t="str">
        <f t="shared" si="77"/>
        <v/>
      </c>
      <c r="H115" s="239" t="str">
        <f t="shared" si="78"/>
        <v/>
      </c>
      <c r="I115" s="237" t="str">
        <f t="shared" si="79"/>
        <v/>
      </c>
      <c r="J115" s="240" t="str">
        <f t="shared" si="80"/>
        <v/>
      </c>
      <c r="K115" s="241" t="str">
        <f t="shared" si="58"/>
        <v/>
      </c>
      <c r="L115" s="242" t="str">
        <f t="shared" si="59"/>
        <v/>
      </c>
      <c r="M115" s="242" t="str">
        <f t="shared" si="60"/>
        <v/>
      </c>
      <c r="N115" s="242" t="str">
        <f t="shared" si="61"/>
        <v/>
      </c>
      <c r="O115" s="243" t="str">
        <f t="shared" si="42"/>
        <v/>
      </c>
      <c r="P115" s="244" t="str">
        <f t="shared" si="62"/>
        <v/>
      </c>
      <c r="Q115" s="244" t="str">
        <f t="shared" si="81"/>
        <v/>
      </c>
      <c r="R115" s="244"/>
      <c r="S115" s="245" t="str">
        <f t="shared" si="63"/>
        <v/>
      </c>
      <c r="T115" s="244" t="str">
        <f t="shared" si="64"/>
        <v/>
      </c>
      <c r="U115" s="244" t="str">
        <f t="shared" si="82"/>
        <v/>
      </c>
      <c r="V115" s="244"/>
      <c r="W115" s="244" t="str">
        <f t="shared" si="83"/>
        <v/>
      </c>
      <c r="X115" s="246" t="str">
        <f t="shared" si="43"/>
        <v/>
      </c>
      <c r="Y115" s="240" t="str">
        <f t="shared" si="65"/>
        <v/>
      </c>
      <c r="Z115" s="240">
        <f t="shared" si="66"/>
        <v>0</v>
      </c>
      <c r="AA115" s="240"/>
      <c r="AB115" s="240">
        <f t="shared" si="44"/>
        <v>0</v>
      </c>
      <c r="AC115" s="244" t="str">
        <f t="shared" si="45"/>
        <v/>
      </c>
      <c r="AD115" s="244" t="str">
        <f t="shared" si="46"/>
        <v/>
      </c>
      <c r="AE115" s="247">
        <f t="shared" si="47"/>
        <v>0</v>
      </c>
      <c r="AF115" s="247" t="str">
        <f t="shared" si="48"/>
        <v/>
      </c>
      <c r="AG115" s="244" t="str">
        <f t="shared" si="49"/>
        <v/>
      </c>
      <c r="AH115" s="61" t="str">
        <f t="shared" si="67"/>
        <v/>
      </c>
      <c r="AI115" s="248">
        <f t="shared" si="68"/>
        <v>0</v>
      </c>
      <c r="AJ115" s="244">
        <f t="shared" si="50"/>
        <v>0</v>
      </c>
      <c r="AK115" s="25"/>
      <c r="AL115" s="249">
        <f t="shared" si="51"/>
        <v>0</v>
      </c>
      <c r="AM115" s="250">
        <f t="shared" si="69"/>
        <v>0</v>
      </c>
      <c r="AN115" s="16"/>
      <c r="AO115" s="251" t="e">
        <f t="shared" si="70"/>
        <v>#VALUE!</v>
      </c>
      <c r="AP115" s="252" t="e">
        <f t="shared" si="52"/>
        <v>#VALUE!</v>
      </c>
      <c r="AQ115" s="253" t="e">
        <f t="shared" ca="1" si="71"/>
        <v>#DIV/0!</v>
      </c>
      <c r="AR115" s="253" t="e">
        <f t="shared" ca="1" si="53"/>
        <v>#DIV/0!</v>
      </c>
      <c r="AS115" s="254" t="e">
        <f t="shared" ca="1" si="72"/>
        <v>#VALUE!</v>
      </c>
      <c r="AT115" s="253" t="e">
        <f t="shared" ca="1" si="54"/>
        <v>#DIV/0!</v>
      </c>
      <c r="AU115" s="253" t="e">
        <f t="shared" ca="1" si="55"/>
        <v>#DIV/0!</v>
      </c>
    </row>
    <row r="116" spans="1:47" outlineLevel="1" x14ac:dyDescent="0.3">
      <c r="A116" s="52" t="str">
        <f t="shared" si="73"/>
        <v/>
      </c>
      <c r="B116" s="52" t="str">
        <f t="shared" si="56"/>
        <v/>
      </c>
      <c r="C116" s="236" t="str">
        <f t="shared" si="74"/>
        <v/>
      </c>
      <c r="D116" s="236" t="str">
        <f t="shared" si="57"/>
        <v/>
      </c>
      <c r="E116" s="237" t="str">
        <f t="shared" si="75"/>
        <v/>
      </c>
      <c r="F116" s="237" t="str">
        <f t="shared" si="76"/>
        <v/>
      </c>
      <c r="G116" s="238" t="str">
        <f t="shared" si="77"/>
        <v/>
      </c>
      <c r="H116" s="239" t="str">
        <f t="shared" si="78"/>
        <v/>
      </c>
      <c r="I116" s="237" t="str">
        <f t="shared" si="79"/>
        <v/>
      </c>
      <c r="J116" s="240" t="str">
        <f t="shared" si="80"/>
        <v/>
      </c>
      <c r="K116" s="241" t="str">
        <f t="shared" si="58"/>
        <v/>
      </c>
      <c r="L116" s="242" t="str">
        <f t="shared" si="59"/>
        <v/>
      </c>
      <c r="M116" s="242" t="str">
        <f t="shared" si="60"/>
        <v/>
      </c>
      <c r="N116" s="242" t="str">
        <f t="shared" si="61"/>
        <v/>
      </c>
      <c r="O116" s="243" t="str">
        <f t="shared" si="42"/>
        <v/>
      </c>
      <c r="P116" s="244" t="str">
        <f t="shared" si="62"/>
        <v/>
      </c>
      <c r="Q116" s="244" t="str">
        <f t="shared" si="81"/>
        <v/>
      </c>
      <c r="R116" s="244"/>
      <c r="S116" s="245" t="str">
        <f t="shared" si="63"/>
        <v/>
      </c>
      <c r="T116" s="244" t="str">
        <f t="shared" si="64"/>
        <v/>
      </c>
      <c r="U116" s="244" t="str">
        <f t="shared" si="82"/>
        <v/>
      </c>
      <c r="V116" s="244"/>
      <c r="W116" s="244" t="str">
        <f t="shared" si="83"/>
        <v/>
      </c>
      <c r="X116" s="246" t="str">
        <f t="shared" si="43"/>
        <v/>
      </c>
      <c r="Y116" s="240" t="str">
        <f t="shared" si="65"/>
        <v/>
      </c>
      <c r="Z116" s="240">
        <f t="shared" si="66"/>
        <v>0</v>
      </c>
      <c r="AA116" s="240"/>
      <c r="AB116" s="240">
        <f t="shared" si="44"/>
        <v>0</v>
      </c>
      <c r="AC116" s="244" t="str">
        <f t="shared" si="45"/>
        <v/>
      </c>
      <c r="AD116" s="244" t="str">
        <f t="shared" si="46"/>
        <v/>
      </c>
      <c r="AE116" s="247">
        <f t="shared" si="47"/>
        <v>0</v>
      </c>
      <c r="AF116" s="247" t="str">
        <f t="shared" si="48"/>
        <v/>
      </c>
      <c r="AG116" s="244" t="str">
        <f t="shared" si="49"/>
        <v/>
      </c>
      <c r="AH116" s="61" t="str">
        <f t="shared" si="67"/>
        <v/>
      </c>
      <c r="AI116" s="248">
        <f t="shared" si="68"/>
        <v>0</v>
      </c>
      <c r="AJ116" s="244">
        <f t="shared" si="50"/>
        <v>0</v>
      </c>
      <c r="AK116" s="25"/>
      <c r="AL116" s="249">
        <f t="shared" si="51"/>
        <v>0</v>
      </c>
      <c r="AM116" s="250">
        <f t="shared" si="69"/>
        <v>0</v>
      </c>
      <c r="AN116" s="16"/>
      <c r="AO116" s="251" t="e">
        <f t="shared" si="70"/>
        <v>#VALUE!</v>
      </c>
      <c r="AP116" s="252" t="e">
        <f t="shared" si="52"/>
        <v>#VALUE!</v>
      </c>
      <c r="AQ116" s="253" t="e">
        <f t="shared" ca="1" si="71"/>
        <v>#DIV/0!</v>
      </c>
      <c r="AR116" s="253" t="e">
        <f t="shared" ca="1" si="53"/>
        <v>#DIV/0!</v>
      </c>
      <c r="AS116" s="254" t="e">
        <f t="shared" ca="1" si="72"/>
        <v>#VALUE!</v>
      </c>
      <c r="AT116" s="253" t="e">
        <f t="shared" ca="1" si="54"/>
        <v>#DIV/0!</v>
      </c>
      <c r="AU116" s="253" t="e">
        <f t="shared" ca="1" si="55"/>
        <v>#DIV/0!</v>
      </c>
    </row>
    <row r="117" spans="1:47" outlineLevel="1" x14ac:dyDescent="0.3">
      <c r="A117" s="52" t="str">
        <f t="shared" si="73"/>
        <v/>
      </c>
      <c r="B117" s="52" t="str">
        <f t="shared" si="56"/>
        <v/>
      </c>
      <c r="C117" s="236" t="str">
        <f t="shared" si="74"/>
        <v/>
      </c>
      <c r="D117" s="236" t="str">
        <f t="shared" si="57"/>
        <v/>
      </c>
      <c r="E117" s="237" t="str">
        <f t="shared" si="75"/>
        <v/>
      </c>
      <c r="F117" s="237" t="str">
        <f t="shared" si="76"/>
        <v/>
      </c>
      <c r="G117" s="238" t="str">
        <f t="shared" si="77"/>
        <v/>
      </c>
      <c r="H117" s="239" t="str">
        <f t="shared" si="78"/>
        <v/>
      </c>
      <c r="I117" s="237" t="str">
        <f t="shared" si="79"/>
        <v/>
      </c>
      <c r="J117" s="240" t="str">
        <f t="shared" si="80"/>
        <v/>
      </c>
      <c r="K117" s="241" t="str">
        <f t="shared" si="58"/>
        <v/>
      </c>
      <c r="L117" s="242" t="str">
        <f t="shared" si="59"/>
        <v/>
      </c>
      <c r="M117" s="242" t="str">
        <f t="shared" si="60"/>
        <v/>
      </c>
      <c r="N117" s="242" t="str">
        <f t="shared" si="61"/>
        <v/>
      </c>
      <c r="O117" s="243" t="str">
        <f t="shared" si="42"/>
        <v/>
      </c>
      <c r="P117" s="244" t="str">
        <f t="shared" si="62"/>
        <v/>
      </c>
      <c r="Q117" s="244" t="str">
        <f t="shared" si="81"/>
        <v/>
      </c>
      <c r="R117" s="244"/>
      <c r="S117" s="245" t="str">
        <f t="shared" si="63"/>
        <v/>
      </c>
      <c r="T117" s="244" t="str">
        <f t="shared" si="64"/>
        <v/>
      </c>
      <c r="U117" s="244" t="str">
        <f t="shared" si="82"/>
        <v/>
      </c>
      <c r="V117" s="244"/>
      <c r="W117" s="244" t="str">
        <f t="shared" si="83"/>
        <v/>
      </c>
      <c r="X117" s="246" t="str">
        <f t="shared" si="43"/>
        <v/>
      </c>
      <c r="Y117" s="240" t="str">
        <f t="shared" si="65"/>
        <v/>
      </c>
      <c r="Z117" s="240">
        <f t="shared" si="66"/>
        <v>0</v>
      </c>
      <c r="AA117" s="240"/>
      <c r="AB117" s="240">
        <f t="shared" si="44"/>
        <v>0</v>
      </c>
      <c r="AC117" s="244" t="str">
        <f t="shared" si="45"/>
        <v/>
      </c>
      <c r="AD117" s="244" t="str">
        <f t="shared" si="46"/>
        <v/>
      </c>
      <c r="AE117" s="247">
        <f t="shared" si="47"/>
        <v>0</v>
      </c>
      <c r="AF117" s="247" t="str">
        <f t="shared" si="48"/>
        <v/>
      </c>
      <c r="AG117" s="244" t="str">
        <f t="shared" si="49"/>
        <v/>
      </c>
      <c r="AH117" s="61" t="str">
        <f t="shared" si="67"/>
        <v/>
      </c>
      <c r="AI117" s="248">
        <f t="shared" si="68"/>
        <v>0</v>
      </c>
      <c r="AJ117" s="244">
        <f t="shared" si="50"/>
        <v>0</v>
      </c>
      <c r="AK117" s="25"/>
      <c r="AL117" s="249">
        <f t="shared" si="51"/>
        <v>0</v>
      </c>
      <c r="AM117" s="250">
        <f t="shared" si="69"/>
        <v>0</v>
      </c>
      <c r="AN117" s="16"/>
      <c r="AO117" s="251" t="e">
        <f t="shared" si="70"/>
        <v>#VALUE!</v>
      </c>
      <c r="AP117" s="252" t="e">
        <f t="shared" si="52"/>
        <v>#VALUE!</v>
      </c>
      <c r="AQ117" s="253" t="e">
        <f t="shared" ca="1" si="71"/>
        <v>#DIV/0!</v>
      </c>
      <c r="AR117" s="253" t="e">
        <f t="shared" ca="1" si="53"/>
        <v>#DIV/0!</v>
      </c>
      <c r="AS117" s="254" t="e">
        <f t="shared" ca="1" si="72"/>
        <v>#VALUE!</v>
      </c>
      <c r="AT117" s="253" t="e">
        <f t="shared" ca="1" si="54"/>
        <v>#DIV/0!</v>
      </c>
      <c r="AU117" s="253" t="e">
        <f t="shared" ca="1" si="55"/>
        <v>#DIV/0!</v>
      </c>
    </row>
    <row r="118" spans="1:47" outlineLevel="1" x14ac:dyDescent="0.3">
      <c r="A118" s="52" t="str">
        <f t="shared" si="73"/>
        <v/>
      </c>
      <c r="B118" s="52" t="str">
        <f t="shared" si="56"/>
        <v/>
      </c>
      <c r="C118" s="236" t="str">
        <f t="shared" si="74"/>
        <v/>
      </c>
      <c r="D118" s="236" t="str">
        <f t="shared" si="57"/>
        <v/>
      </c>
      <c r="E118" s="237" t="str">
        <f t="shared" si="75"/>
        <v/>
      </c>
      <c r="F118" s="237" t="str">
        <f t="shared" si="76"/>
        <v/>
      </c>
      <c r="G118" s="238" t="str">
        <f t="shared" si="77"/>
        <v/>
      </c>
      <c r="H118" s="239" t="str">
        <f t="shared" si="78"/>
        <v/>
      </c>
      <c r="I118" s="237" t="str">
        <f t="shared" si="79"/>
        <v/>
      </c>
      <c r="J118" s="240" t="str">
        <f t="shared" si="80"/>
        <v/>
      </c>
      <c r="K118" s="241" t="str">
        <f t="shared" si="58"/>
        <v/>
      </c>
      <c r="L118" s="242" t="str">
        <f t="shared" si="59"/>
        <v/>
      </c>
      <c r="M118" s="242" t="str">
        <f t="shared" si="60"/>
        <v/>
      </c>
      <c r="N118" s="242" t="str">
        <f t="shared" si="61"/>
        <v/>
      </c>
      <c r="O118" s="243" t="str">
        <f t="shared" si="42"/>
        <v/>
      </c>
      <c r="P118" s="244" t="str">
        <f t="shared" si="62"/>
        <v/>
      </c>
      <c r="Q118" s="244" t="str">
        <f t="shared" si="81"/>
        <v/>
      </c>
      <c r="R118" s="244"/>
      <c r="S118" s="245" t="str">
        <f t="shared" si="63"/>
        <v/>
      </c>
      <c r="T118" s="244" t="str">
        <f t="shared" si="64"/>
        <v/>
      </c>
      <c r="U118" s="244" t="str">
        <f t="shared" si="82"/>
        <v/>
      </c>
      <c r="V118" s="244"/>
      <c r="W118" s="244" t="str">
        <f t="shared" si="83"/>
        <v/>
      </c>
      <c r="X118" s="246" t="str">
        <f t="shared" si="43"/>
        <v/>
      </c>
      <c r="Y118" s="240" t="str">
        <f t="shared" si="65"/>
        <v/>
      </c>
      <c r="Z118" s="240">
        <f t="shared" si="66"/>
        <v>0</v>
      </c>
      <c r="AA118" s="240"/>
      <c r="AB118" s="240">
        <f t="shared" si="44"/>
        <v>0</v>
      </c>
      <c r="AC118" s="244" t="str">
        <f t="shared" si="45"/>
        <v/>
      </c>
      <c r="AD118" s="244" t="str">
        <f t="shared" si="46"/>
        <v/>
      </c>
      <c r="AE118" s="247">
        <f t="shared" si="47"/>
        <v>0</v>
      </c>
      <c r="AF118" s="247" t="str">
        <f t="shared" si="48"/>
        <v/>
      </c>
      <c r="AG118" s="244" t="str">
        <f t="shared" si="49"/>
        <v/>
      </c>
      <c r="AH118" s="61" t="str">
        <f t="shared" si="67"/>
        <v/>
      </c>
      <c r="AI118" s="248">
        <f t="shared" si="68"/>
        <v>0</v>
      </c>
      <c r="AJ118" s="244">
        <f t="shared" si="50"/>
        <v>0</v>
      </c>
      <c r="AK118" s="25"/>
      <c r="AL118" s="249">
        <f t="shared" si="51"/>
        <v>0</v>
      </c>
      <c r="AM118" s="250">
        <f t="shared" si="69"/>
        <v>0</v>
      </c>
      <c r="AN118" s="16"/>
      <c r="AO118" s="251" t="e">
        <f t="shared" si="70"/>
        <v>#VALUE!</v>
      </c>
      <c r="AP118" s="252" t="e">
        <f t="shared" si="52"/>
        <v>#VALUE!</v>
      </c>
      <c r="AQ118" s="253" t="e">
        <f t="shared" ca="1" si="71"/>
        <v>#DIV/0!</v>
      </c>
      <c r="AR118" s="253" t="e">
        <f t="shared" ca="1" si="53"/>
        <v>#DIV/0!</v>
      </c>
      <c r="AS118" s="254" t="e">
        <f t="shared" ca="1" si="72"/>
        <v>#VALUE!</v>
      </c>
      <c r="AT118" s="253" t="e">
        <f t="shared" ca="1" si="54"/>
        <v>#DIV/0!</v>
      </c>
      <c r="AU118" s="253" t="e">
        <f t="shared" ca="1" si="55"/>
        <v>#DIV/0!</v>
      </c>
    </row>
    <row r="119" spans="1:47" outlineLevel="1" x14ac:dyDescent="0.3">
      <c r="A119" s="52" t="str">
        <f t="shared" si="73"/>
        <v/>
      </c>
      <c r="B119" s="52" t="str">
        <f t="shared" si="56"/>
        <v/>
      </c>
      <c r="C119" s="236" t="str">
        <f t="shared" si="74"/>
        <v/>
      </c>
      <c r="D119" s="236" t="str">
        <f t="shared" si="57"/>
        <v/>
      </c>
      <c r="E119" s="237" t="str">
        <f t="shared" si="75"/>
        <v/>
      </c>
      <c r="F119" s="237" t="str">
        <f t="shared" si="76"/>
        <v/>
      </c>
      <c r="G119" s="238" t="str">
        <f t="shared" si="77"/>
        <v/>
      </c>
      <c r="H119" s="239" t="str">
        <f t="shared" si="78"/>
        <v/>
      </c>
      <c r="I119" s="237" t="str">
        <f t="shared" si="79"/>
        <v/>
      </c>
      <c r="J119" s="240" t="str">
        <f t="shared" si="80"/>
        <v/>
      </c>
      <c r="K119" s="241" t="str">
        <f t="shared" si="58"/>
        <v/>
      </c>
      <c r="L119" s="242" t="str">
        <f t="shared" si="59"/>
        <v/>
      </c>
      <c r="M119" s="242" t="str">
        <f t="shared" si="60"/>
        <v/>
      </c>
      <c r="N119" s="242" t="str">
        <f t="shared" si="61"/>
        <v/>
      </c>
      <c r="O119" s="243" t="str">
        <f t="shared" si="42"/>
        <v/>
      </c>
      <c r="P119" s="244" t="str">
        <f t="shared" si="62"/>
        <v/>
      </c>
      <c r="Q119" s="244" t="str">
        <f t="shared" si="81"/>
        <v/>
      </c>
      <c r="R119" s="244"/>
      <c r="S119" s="245" t="str">
        <f t="shared" si="63"/>
        <v/>
      </c>
      <c r="T119" s="244" t="str">
        <f t="shared" si="64"/>
        <v/>
      </c>
      <c r="U119" s="244" t="str">
        <f t="shared" si="82"/>
        <v/>
      </c>
      <c r="V119" s="244"/>
      <c r="W119" s="244" t="str">
        <f t="shared" si="83"/>
        <v/>
      </c>
      <c r="X119" s="246" t="str">
        <f t="shared" si="43"/>
        <v/>
      </c>
      <c r="Y119" s="240" t="str">
        <f t="shared" si="65"/>
        <v/>
      </c>
      <c r="Z119" s="240">
        <f t="shared" si="66"/>
        <v>0</v>
      </c>
      <c r="AA119" s="240"/>
      <c r="AB119" s="240">
        <f t="shared" si="44"/>
        <v>0</v>
      </c>
      <c r="AC119" s="244" t="str">
        <f t="shared" si="45"/>
        <v/>
      </c>
      <c r="AD119" s="244" t="str">
        <f t="shared" si="46"/>
        <v/>
      </c>
      <c r="AE119" s="247">
        <f t="shared" si="47"/>
        <v>0</v>
      </c>
      <c r="AF119" s="247" t="str">
        <f t="shared" si="48"/>
        <v/>
      </c>
      <c r="AG119" s="244" t="str">
        <f t="shared" si="49"/>
        <v/>
      </c>
      <c r="AH119" s="61" t="str">
        <f t="shared" si="67"/>
        <v/>
      </c>
      <c r="AI119" s="248">
        <f t="shared" si="68"/>
        <v>0</v>
      </c>
      <c r="AJ119" s="244">
        <f t="shared" si="50"/>
        <v>0</v>
      </c>
      <c r="AK119" s="25"/>
      <c r="AL119" s="249">
        <f t="shared" si="51"/>
        <v>0</v>
      </c>
      <c r="AM119" s="250">
        <f t="shared" si="69"/>
        <v>0</v>
      </c>
      <c r="AN119" s="16"/>
      <c r="AO119" s="251" t="e">
        <f t="shared" si="70"/>
        <v>#VALUE!</v>
      </c>
      <c r="AP119" s="252" t="e">
        <f t="shared" si="52"/>
        <v>#VALUE!</v>
      </c>
      <c r="AQ119" s="253" t="e">
        <f t="shared" ca="1" si="71"/>
        <v>#DIV/0!</v>
      </c>
      <c r="AR119" s="253" t="e">
        <f t="shared" ca="1" si="53"/>
        <v>#DIV/0!</v>
      </c>
      <c r="AS119" s="254" t="e">
        <f t="shared" ca="1" si="72"/>
        <v>#VALUE!</v>
      </c>
      <c r="AT119" s="253" t="e">
        <f t="shared" ca="1" si="54"/>
        <v>#DIV/0!</v>
      </c>
      <c r="AU119" s="253" t="e">
        <f t="shared" ca="1" si="55"/>
        <v>#DIV/0!</v>
      </c>
    </row>
    <row r="120" spans="1:47" outlineLevel="1" x14ac:dyDescent="0.3">
      <c r="A120" s="52" t="str">
        <f t="shared" si="73"/>
        <v/>
      </c>
      <c r="B120" s="52" t="str">
        <f t="shared" si="56"/>
        <v/>
      </c>
      <c r="C120" s="236" t="str">
        <f t="shared" si="74"/>
        <v/>
      </c>
      <c r="D120" s="236" t="str">
        <f t="shared" si="57"/>
        <v/>
      </c>
      <c r="E120" s="237" t="str">
        <f t="shared" si="75"/>
        <v/>
      </c>
      <c r="F120" s="237" t="str">
        <f t="shared" si="76"/>
        <v/>
      </c>
      <c r="G120" s="238" t="str">
        <f t="shared" si="77"/>
        <v/>
      </c>
      <c r="H120" s="239" t="str">
        <f t="shared" si="78"/>
        <v/>
      </c>
      <c r="I120" s="237" t="str">
        <f t="shared" si="79"/>
        <v/>
      </c>
      <c r="J120" s="240" t="str">
        <f t="shared" si="80"/>
        <v/>
      </c>
      <c r="K120" s="241" t="str">
        <f t="shared" si="58"/>
        <v/>
      </c>
      <c r="L120" s="242" t="str">
        <f t="shared" si="59"/>
        <v/>
      </c>
      <c r="M120" s="242" t="str">
        <f t="shared" si="60"/>
        <v/>
      </c>
      <c r="N120" s="242" t="str">
        <f t="shared" si="61"/>
        <v/>
      </c>
      <c r="O120" s="243" t="str">
        <f t="shared" si="42"/>
        <v/>
      </c>
      <c r="P120" s="244" t="str">
        <f t="shared" si="62"/>
        <v/>
      </c>
      <c r="Q120" s="244" t="str">
        <f t="shared" si="81"/>
        <v/>
      </c>
      <c r="R120" s="244"/>
      <c r="S120" s="245" t="str">
        <f t="shared" si="63"/>
        <v/>
      </c>
      <c r="T120" s="244" t="str">
        <f t="shared" si="64"/>
        <v/>
      </c>
      <c r="U120" s="244" t="str">
        <f t="shared" si="82"/>
        <v/>
      </c>
      <c r="V120" s="244"/>
      <c r="W120" s="244" t="str">
        <f t="shared" si="83"/>
        <v/>
      </c>
      <c r="X120" s="246" t="str">
        <f t="shared" si="43"/>
        <v/>
      </c>
      <c r="Y120" s="240" t="str">
        <f t="shared" si="65"/>
        <v/>
      </c>
      <c r="Z120" s="240">
        <f t="shared" si="66"/>
        <v>0</v>
      </c>
      <c r="AA120" s="240"/>
      <c r="AB120" s="240">
        <f t="shared" si="44"/>
        <v>0</v>
      </c>
      <c r="AC120" s="244" t="str">
        <f t="shared" si="45"/>
        <v/>
      </c>
      <c r="AD120" s="244" t="str">
        <f t="shared" si="46"/>
        <v/>
      </c>
      <c r="AE120" s="247">
        <f t="shared" si="47"/>
        <v>0</v>
      </c>
      <c r="AF120" s="247" t="str">
        <f t="shared" si="48"/>
        <v/>
      </c>
      <c r="AG120" s="244" t="str">
        <f t="shared" si="49"/>
        <v/>
      </c>
      <c r="AH120" s="61" t="str">
        <f t="shared" si="67"/>
        <v/>
      </c>
      <c r="AI120" s="248">
        <f t="shared" si="68"/>
        <v>0</v>
      </c>
      <c r="AJ120" s="244">
        <f t="shared" si="50"/>
        <v>0</v>
      </c>
      <c r="AK120" s="25"/>
      <c r="AL120" s="249">
        <f t="shared" si="51"/>
        <v>0</v>
      </c>
      <c r="AM120" s="250">
        <f t="shared" si="69"/>
        <v>0</v>
      </c>
      <c r="AN120" s="16"/>
      <c r="AO120" s="251" t="e">
        <f t="shared" si="70"/>
        <v>#VALUE!</v>
      </c>
      <c r="AP120" s="252" t="e">
        <f t="shared" si="52"/>
        <v>#VALUE!</v>
      </c>
      <c r="AQ120" s="253" t="e">
        <f t="shared" ca="1" si="71"/>
        <v>#DIV/0!</v>
      </c>
      <c r="AR120" s="253" t="e">
        <f t="shared" ca="1" si="53"/>
        <v>#DIV/0!</v>
      </c>
      <c r="AS120" s="254" t="e">
        <f t="shared" ca="1" si="72"/>
        <v>#VALUE!</v>
      </c>
      <c r="AT120" s="253" t="e">
        <f t="shared" ca="1" si="54"/>
        <v>#DIV/0!</v>
      </c>
      <c r="AU120" s="253" t="e">
        <f t="shared" ca="1" si="55"/>
        <v>#DIV/0!</v>
      </c>
    </row>
    <row r="121" spans="1:47" outlineLevel="1" x14ac:dyDescent="0.3">
      <c r="A121" s="52" t="str">
        <f t="shared" si="73"/>
        <v/>
      </c>
      <c r="B121" s="52" t="str">
        <f t="shared" si="56"/>
        <v/>
      </c>
      <c r="C121" s="236" t="str">
        <f t="shared" si="74"/>
        <v/>
      </c>
      <c r="D121" s="236" t="str">
        <f t="shared" si="57"/>
        <v/>
      </c>
      <c r="E121" s="237" t="str">
        <f t="shared" si="75"/>
        <v/>
      </c>
      <c r="F121" s="237" t="str">
        <f t="shared" si="76"/>
        <v/>
      </c>
      <c r="G121" s="238" t="str">
        <f t="shared" si="77"/>
        <v/>
      </c>
      <c r="H121" s="239" t="str">
        <f t="shared" si="78"/>
        <v/>
      </c>
      <c r="I121" s="237" t="str">
        <f t="shared" si="79"/>
        <v/>
      </c>
      <c r="J121" s="240" t="str">
        <f t="shared" si="80"/>
        <v/>
      </c>
      <c r="K121" s="241" t="str">
        <f t="shared" si="58"/>
        <v/>
      </c>
      <c r="L121" s="242" t="str">
        <f t="shared" si="59"/>
        <v/>
      </c>
      <c r="M121" s="242" t="str">
        <f t="shared" si="60"/>
        <v/>
      </c>
      <c r="N121" s="242" t="str">
        <f t="shared" si="61"/>
        <v/>
      </c>
      <c r="O121" s="243" t="str">
        <f t="shared" si="42"/>
        <v/>
      </c>
      <c r="P121" s="244" t="str">
        <f t="shared" si="62"/>
        <v/>
      </c>
      <c r="Q121" s="244" t="str">
        <f t="shared" si="81"/>
        <v/>
      </c>
      <c r="R121" s="244"/>
      <c r="S121" s="245" t="str">
        <f t="shared" si="63"/>
        <v/>
      </c>
      <c r="T121" s="244" t="str">
        <f t="shared" si="64"/>
        <v/>
      </c>
      <c r="U121" s="244" t="str">
        <f t="shared" si="82"/>
        <v/>
      </c>
      <c r="V121" s="244"/>
      <c r="W121" s="244" t="str">
        <f t="shared" si="83"/>
        <v/>
      </c>
      <c r="X121" s="246" t="str">
        <f t="shared" si="43"/>
        <v/>
      </c>
      <c r="Y121" s="240" t="str">
        <f t="shared" si="65"/>
        <v/>
      </c>
      <c r="Z121" s="240">
        <f t="shared" si="66"/>
        <v>0</v>
      </c>
      <c r="AA121" s="240"/>
      <c r="AB121" s="240">
        <f t="shared" si="44"/>
        <v>0</v>
      </c>
      <c r="AC121" s="244" t="str">
        <f t="shared" si="45"/>
        <v/>
      </c>
      <c r="AD121" s="244" t="str">
        <f t="shared" si="46"/>
        <v/>
      </c>
      <c r="AE121" s="247">
        <f t="shared" si="47"/>
        <v>0</v>
      </c>
      <c r="AF121" s="247" t="str">
        <f t="shared" si="48"/>
        <v/>
      </c>
      <c r="AG121" s="244" t="str">
        <f t="shared" si="49"/>
        <v/>
      </c>
      <c r="AH121" s="61" t="str">
        <f t="shared" si="67"/>
        <v/>
      </c>
      <c r="AI121" s="248">
        <f t="shared" si="68"/>
        <v>0</v>
      </c>
      <c r="AJ121" s="244">
        <f t="shared" si="50"/>
        <v>0</v>
      </c>
      <c r="AK121" s="25"/>
      <c r="AL121" s="249">
        <f t="shared" si="51"/>
        <v>0</v>
      </c>
      <c r="AM121" s="250">
        <f t="shared" si="69"/>
        <v>0</v>
      </c>
      <c r="AN121" s="16"/>
      <c r="AO121" s="251" t="e">
        <f t="shared" si="70"/>
        <v>#VALUE!</v>
      </c>
      <c r="AP121" s="252" t="e">
        <f t="shared" si="52"/>
        <v>#VALUE!</v>
      </c>
      <c r="AQ121" s="253" t="e">
        <f t="shared" ca="1" si="71"/>
        <v>#DIV/0!</v>
      </c>
      <c r="AR121" s="253" t="e">
        <f t="shared" ca="1" si="53"/>
        <v>#DIV/0!</v>
      </c>
      <c r="AS121" s="254" t="e">
        <f t="shared" ca="1" si="72"/>
        <v>#VALUE!</v>
      </c>
      <c r="AT121" s="253" t="e">
        <f t="shared" ca="1" si="54"/>
        <v>#DIV/0!</v>
      </c>
      <c r="AU121" s="253" t="e">
        <f t="shared" ca="1" si="55"/>
        <v>#DIV/0!</v>
      </c>
    </row>
    <row r="122" spans="1:47" outlineLevel="1" x14ac:dyDescent="0.3">
      <c r="A122" s="52" t="str">
        <f t="shared" si="73"/>
        <v/>
      </c>
      <c r="B122" s="52" t="str">
        <f t="shared" si="56"/>
        <v/>
      </c>
      <c r="C122" s="236" t="str">
        <f t="shared" si="74"/>
        <v/>
      </c>
      <c r="D122" s="236" t="str">
        <f t="shared" si="57"/>
        <v/>
      </c>
      <c r="E122" s="237" t="str">
        <f t="shared" si="75"/>
        <v/>
      </c>
      <c r="F122" s="237" t="str">
        <f t="shared" si="76"/>
        <v/>
      </c>
      <c r="G122" s="238" t="str">
        <f t="shared" si="77"/>
        <v/>
      </c>
      <c r="H122" s="239" t="str">
        <f t="shared" si="78"/>
        <v/>
      </c>
      <c r="I122" s="237" t="str">
        <f t="shared" si="79"/>
        <v/>
      </c>
      <c r="J122" s="240" t="str">
        <f t="shared" si="80"/>
        <v/>
      </c>
      <c r="K122" s="241" t="str">
        <f t="shared" si="58"/>
        <v/>
      </c>
      <c r="L122" s="242" t="str">
        <f t="shared" si="59"/>
        <v/>
      </c>
      <c r="M122" s="242" t="str">
        <f t="shared" si="60"/>
        <v/>
      </c>
      <c r="N122" s="242" t="str">
        <f t="shared" si="61"/>
        <v/>
      </c>
      <c r="O122" s="243" t="str">
        <f t="shared" si="42"/>
        <v/>
      </c>
      <c r="P122" s="244" t="str">
        <f t="shared" si="62"/>
        <v/>
      </c>
      <c r="Q122" s="244" t="str">
        <f t="shared" si="81"/>
        <v/>
      </c>
      <c r="R122" s="244"/>
      <c r="S122" s="245" t="str">
        <f t="shared" si="63"/>
        <v/>
      </c>
      <c r="T122" s="244" t="str">
        <f t="shared" si="64"/>
        <v/>
      </c>
      <c r="U122" s="244" t="str">
        <f t="shared" si="82"/>
        <v/>
      </c>
      <c r="V122" s="244"/>
      <c r="W122" s="244" t="str">
        <f t="shared" si="83"/>
        <v/>
      </c>
      <c r="X122" s="246" t="str">
        <f t="shared" si="43"/>
        <v/>
      </c>
      <c r="Y122" s="240" t="str">
        <f t="shared" si="65"/>
        <v/>
      </c>
      <c r="Z122" s="240">
        <f t="shared" si="66"/>
        <v>0</v>
      </c>
      <c r="AA122" s="240"/>
      <c r="AB122" s="240">
        <f t="shared" si="44"/>
        <v>0</v>
      </c>
      <c r="AC122" s="244" t="str">
        <f t="shared" si="45"/>
        <v/>
      </c>
      <c r="AD122" s="244" t="str">
        <f t="shared" si="46"/>
        <v/>
      </c>
      <c r="AE122" s="247">
        <f t="shared" si="47"/>
        <v>0</v>
      </c>
      <c r="AF122" s="247" t="str">
        <f t="shared" si="48"/>
        <v/>
      </c>
      <c r="AG122" s="244" t="str">
        <f t="shared" si="49"/>
        <v/>
      </c>
      <c r="AH122" s="61" t="str">
        <f t="shared" si="67"/>
        <v/>
      </c>
      <c r="AI122" s="248">
        <f t="shared" si="68"/>
        <v>0</v>
      </c>
      <c r="AJ122" s="244">
        <f t="shared" si="50"/>
        <v>0</v>
      </c>
      <c r="AK122" s="25"/>
      <c r="AL122" s="249">
        <f t="shared" si="51"/>
        <v>0</v>
      </c>
      <c r="AM122" s="250">
        <f t="shared" si="69"/>
        <v>0</v>
      </c>
      <c r="AN122" s="16"/>
      <c r="AO122" s="251" t="e">
        <f t="shared" si="70"/>
        <v>#VALUE!</v>
      </c>
      <c r="AP122" s="252" t="e">
        <f t="shared" si="52"/>
        <v>#VALUE!</v>
      </c>
      <c r="AQ122" s="253" t="e">
        <f t="shared" ca="1" si="71"/>
        <v>#DIV/0!</v>
      </c>
      <c r="AR122" s="253" t="e">
        <f t="shared" ca="1" si="53"/>
        <v>#DIV/0!</v>
      </c>
      <c r="AS122" s="254" t="e">
        <f t="shared" ca="1" si="72"/>
        <v>#VALUE!</v>
      </c>
      <c r="AT122" s="253" t="e">
        <f t="shared" ca="1" si="54"/>
        <v>#DIV/0!</v>
      </c>
      <c r="AU122" s="253" t="e">
        <f t="shared" ca="1" si="55"/>
        <v>#DIV/0!</v>
      </c>
    </row>
    <row r="123" spans="1:47" outlineLevel="1" x14ac:dyDescent="0.3">
      <c r="A123" s="52" t="str">
        <f t="shared" si="73"/>
        <v/>
      </c>
      <c r="B123" s="52" t="str">
        <f t="shared" si="56"/>
        <v/>
      </c>
      <c r="C123" s="236" t="str">
        <f t="shared" si="74"/>
        <v/>
      </c>
      <c r="D123" s="236" t="str">
        <f t="shared" si="57"/>
        <v/>
      </c>
      <c r="E123" s="237" t="str">
        <f t="shared" si="75"/>
        <v/>
      </c>
      <c r="F123" s="237" t="str">
        <f t="shared" si="76"/>
        <v/>
      </c>
      <c r="G123" s="238" t="str">
        <f t="shared" si="77"/>
        <v/>
      </c>
      <c r="H123" s="239" t="str">
        <f t="shared" si="78"/>
        <v/>
      </c>
      <c r="I123" s="237" t="str">
        <f t="shared" si="79"/>
        <v/>
      </c>
      <c r="J123" s="240" t="str">
        <f t="shared" si="80"/>
        <v/>
      </c>
      <c r="K123" s="241" t="str">
        <f t="shared" si="58"/>
        <v/>
      </c>
      <c r="L123" s="242" t="str">
        <f t="shared" si="59"/>
        <v/>
      </c>
      <c r="M123" s="242" t="str">
        <f t="shared" si="60"/>
        <v/>
      </c>
      <c r="N123" s="242" t="str">
        <f t="shared" si="61"/>
        <v/>
      </c>
      <c r="O123" s="243" t="str">
        <f t="shared" si="42"/>
        <v/>
      </c>
      <c r="P123" s="244" t="str">
        <f t="shared" si="62"/>
        <v/>
      </c>
      <c r="Q123" s="244" t="str">
        <f t="shared" si="81"/>
        <v/>
      </c>
      <c r="R123" s="244"/>
      <c r="S123" s="245" t="str">
        <f t="shared" si="63"/>
        <v/>
      </c>
      <c r="T123" s="244" t="str">
        <f t="shared" si="64"/>
        <v/>
      </c>
      <c r="U123" s="244" t="str">
        <f t="shared" si="82"/>
        <v/>
      </c>
      <c r="V123" s="244"/>
      <c r="W123" s="244" t="str">
        <f t="shared" si="83"/>
        <v/>
      </c>
      <c r="X123" s="246" t="str">
        <f t="shared" si="43"/>
        <v/>
      </c>
      <c r="Y123" s="240" t="str">
        <f t="shared" si="65"/>
        <v/>
      </c>
      <c r="Z123" s="240">
        <f t="shared" si="66"/>
        <v>0</v>
      </c>
      <c r="AA123" s="240"/>
      <c r="AB123" s="240">
        <f t="shared" si="44"/>
        <v>0</v>
      </c>
      <c r="AC123" s="244" t="str">
        <f t="shared" si="45"/>
        <v/>
      </c>
      <c r="AD123" s="244" t="str">
        <f t="shared" si="46"/>
        <v/>
      </c>
      <c r="AE123" s="247">
        <f t="shared" si="47"/>
        <v>0</v>
      </c>
      <c r="AF123" s="247" t="str">
        <f t="shared" si="48"/>
        <v/>
      </c>
      <c r="AG123" s="244" t="str">
        <f t="shared" si="49"/>
        <v/>
      </c>
      <c r="AH123" s="61" t="str">
        <f t="shared" si="67"/>
        <v/>
      </c>
      <c r="AI123" s="248">
        <f t="shared" si="68"/>
        <v>0</v>
      </c>
      <c r="AJ123" s="244">
        <f t="shared" si="50"/>
        <v>0</v>
      </c>
      <c r="AK123" s="25"/>
      <c r="AL123" s="249">
        <f t="shared" si="51"/>
        <v>0</v>
      </c>
      <c r="AM123" s="250">
        <f t="shared" si="69"/>
        <v>0</v>
      </c>
      <c r="AN123" s="16"/>
      <c r="AO123" s="251" t="e">
        <f t="shared" si="70"/>
        <v>#VALUE!</v>
      </c>
      <c r="AP123" s="252" t="e">
        <f t="shared" si="52"/>
        <v>#VALUE!</v>
      </c>
      <c r="AQ123" s="253" t="e">
        <f t="shared" ca="1" si="71"/>
        <v>#DIV/0!</v>
      </c>
      <c r="AR123" s="253" t="e">
        <f t="shared" ca="1" si="53"/>
        <v>#DIV/0!</v>
      </c>
      <c r="AS123" s="254" t="e">
        <f t="shared" ca="1" si="72"/>
        <v>#VALUE!</v>
      </c>
      <c r="AT123" s="253" t="e">
        <f t="shared" ca="1" si="54"/>
        <v>#DIV/0!</v>
      </c>
      <c r="AU123" s="253" t="e">
        <f t="shared" ca="1" si="55"/>
        <v>#DIV/0!</v>
      </c>
    </row>
    <row r="124" spans="1:47" outlineLevel="1" x14ac:dyDescent="0.3">
      <c r="A124" s="52" t="str">
        <f t="shared" si="73"/>
        <v/>
      </c>
      <c r="B124" s="52" t="str">
        <f t="shared" si="56"/>
        <v/>
      </c>
      <c r="C124" s="236" t="str">
        <f t="shared" si="74"/>
        <v/>
      </c>
      <c r="D124" s="236" t="str">
        <f t="shared" si="57"/>
        <v/>
      </c>
      <c r="E124" s="237" t="str">
        <f t="shared" si="75"/>
        <v/>
      </c>
      <c r="F124" s="237" t="str">
        <f t="shared" si="76"/>
        <v/>
      </c>
      <c r="G124" s="238" t="str">
        <f t="shared" si="77"/>
        <v/>
      </c>
      <c r="H124" s="239" t="str">
        <f t="shared" si="78"/>
        <v/>
      </c>
      <c r="I124" s="237" t="str">
        <f t="shared" si="79"/>
        <v/>
      </c>
      <c r="J124" s="240" t="str">
        <f t="shared" si="80"/>
        <v/>
      </c>
      <c r="K124" s="241" t="str">
        <f t="shared" si="58"/>
        <v/>
      </c>
      <c r="L124" s="242" t="str">
        <f t="shared" si="59"/>
        <v/>
      </c>
      <c r="M124" s="242" t="str">
        <f t="shared" si="60"/>
        <v/>
      </c>
      <c r="N124" s="242" t="str">
        <f t="shared" si="61"/>
        <v/>
      </c>
      <c r="O124" s="243" t="str">
        <f t="shared" si="42"/>
        <v/>
      </c>
      <c r="P124" s="244" t="str">
        <f t="shared" si="62"/>
        <v/>
      </c>
      <c r="Q124" s="244" t="str">
        <f t="shared" si="81"/>
        <v/>
      </c>
      <c r="R124" s="244"/>
      <c r="S124" s="245" t="str">
        <f t="shared" si="63"/>
        <v/>
      </c>
      <c r="T124" s="244" t="str">
        <f t="shared" si="64"/>
        <v/>
      </c>
      <c r="U124" s="244" t="str">
        <f t="shared" si="82"/>
        <v/>
      </c>
      <c r="V124" s="244"/>
      <c r="W124" s="244" t="str">
        <f t="shared" si="83"/>
        <v/>
      </c>
      <c r="X124" s="246" t="str">
        <f t="shared" si="43"/>
        <v/>
      </c>
      <c r="Y124" s="240" t="str">
        <f t="shared" si="65"/>
        <v/>
      </c>
      <c r="Z124" s="240">
        <f t="shared" si="66"/>
        <v>0</v>
      </c>
      <c r="AA124" s="240"/>
      <c r="AB124" s="240">
        <f t="shared" si="44"/>
        <v>0</v>
      </c>
      <c r="AC124" s="244" t="str">
        <f t="shared" si="45"/>
        <v/>
      </c>
      <c r="AD124" s="244" t="str">
        <f t="shared" si="46"/>
        <v/>
      </c>
      <c r="AE124" s="247">
        <f t="shared" si="47"/>
        <v>0</v>
      </c>
      <c r="AF124" s="247" t="str">
        <f t="shared" si="48"/>
        <v/>
      </c>
      <c r="AG124" s="244" t="str">
        <f t="shared" si="49"/>
        <v/>
      </c>
      <c r="AH124" s="61" t="str">
        <f t="shared" si="67"/>
        <v/>
      </c>
      <c r="AI124" s="248">
        <f t="shared" si="68"/>
        <v>0</v>
      </c>
      <c r="AJ124" s="244">
        <f t="shared" si="50"/>
        <v>0</v>
      </c>
      <c r="AK124" s="25"/>
      <c r="AL124" s="249">
        <f t="shared" si="51"/>
        <v>0</v>
      </c>
      <c r="AM124" s="250">
        <f t="shared" si="69"/>
        <v>0</v>
      </c>
      <c r="AN124" s="16"/>
      <c r="AO124" s="251" t="e">
        <f t="shared" si="70"/>
        <v>#VALUE!</v>
      </c>
      <c r="AP124" s="252" t="e">
        <f t="shared" si="52"/>
        <v>#VALUE!</v>
      </c>
      <c r="AQ124" s="253" t="e">
        <f t="shared" ca="1" si="71"/>
        <v>#DIV/0!</v>
      </c>
      <c r="AR124" s="253" t="e">
        <f t="shared" ca="1" si="53"/>
        <v>#DIV/0!</v>
      </c>
      <c r="AS124" s="254" t="e">
        <f t="shared" ca="1" si="72"/>
        <v>#VALUE!</v>
      </c>
      <c r="AT124" s="253" t="e">
        <f t="shared" ca="1" si="54"/>
        <v>#DIV/0!</v>
      </c>
      <c r="AU124" s="253" t="e">
        <f t="shared" ca="1" si="55"/>
        <v>#DIV/0!</v>
      </c>
    </row>
    <row r="125" spans="1:47" outlineLevel="1" x14ac:dyDescent="0.3">
      <c r="A125" s="52" t="str">
        <f t="shared" si="73"/>
        <v/>
      </c>
      <c r="B125" s="52" t="str">
        <f t="shared" si="56"/>
        <v/>
      </c>
      <c r="C125" s="236" t="str">
        <f t="shared" si="74"/>
        <v/>
      </c>
      <c r="D125" s="236" t="str">
        <f t="shared" si="57"/>
        <v/>
      </c>
      <c r="E125" s="237" t="str">
        <f t="shared" si="75"/>
        <v/>
      </c>
      <c r="F125" s="237" t="str">
        <f t="shared" si="76"/>
        <v/>
      </c>
      <c r="G125" s="238" t="str">
        <f t="shared" si="77"/>
        <v/>
      </c>
      <c r="H125" s="239" t="str">
        <f t="shared" si="78"/>
        <v/>
      </c>
      <c r="I125" s="237" t="str">
        <f t="shared" si="79"/>
        <v/>
      </c>
      <c r="J125" s="240" t="str">
        <f t="shared" si="80"/>
        <v/>
      </c>
      <c r="K125" s="241" t="str">
        <f t="shared" si="58"/>
        <v/>
      </c>
      <c r="L125" s="242" t="str">
        <f t="shared" si="59"/>
        <v/>
      </c>
      <c r="M125" s="242" t="str">
        <f t="shared" si="60"/>
        <v/>
      </c>
      <c r="N125" s="242" t="str">
        <f t="shared" si="61"/>
        <v/>
      </c>
      <c r="O125" s="243" t="str">
        <f t="shared" si="42"/>
        <v/>
      </c>
      <c r="P125" s="244" t="str">
        <f t="shared" si="62"/>
        <v/>
      </c>
      <c r="Q125" s="244" t="str">
        <f t="shared" si="81"/>
        <v/>
      </c>
      <c r="R125" s="244"/>
      <c r="S125" s="245" t="str">
        <f t="shared" si="63"/>
        <v/>
      </c>
      <c r="T125" s="244" t="str">
        <f t="shared" si="64"/>
        <v/>
      </c>
      <c r="U125" s="244" t="str">
        <f t="shared" si="82"/>
        <v/>
      </c>
      <c r="V125" s="244"/>
      <c r="W125" s="244" t="str">
        <f t="shared" si="83"/>
        <v/>
      </c>
      <c r="X125" s="246" t="str">
        <f t="shared" si="43"/>
        <v/>
      </c>
      <c r="Y125" s="240" t="str">
        <f t="shared" si="65"/>
        <v/>
      </c>
      <c r="Z125" s="240">
        <f t="shared" si="66"/>
        <v>0</v>
      </c>
      <c r="AA125" s="240"/>
      <c r="AB125" s="240">
        <f t="shared" si="44"/>
        <v>0</v>
      </c>
      <c r="AC125" s="244" t="str">
        <f t="shared" si="45"/>
        <v/>
      </c>
      <c r="AD125" s="244" t="str">
        <f t="shared" si="46"/>
        <v/>
      </c>
      <c r="AE125" s="247">
        <f t="shared" si="47"/>
        <v>0</v>
      </c>
      <c r="AF125" s="247" t="str">
        <f t="shared" si="48"/>
        <v/>
      </c>
      <c r="AG125" s="244" t="str">
        <f t="shared" si="49"/>
        <v/>
      </c>
      <c r="AH125" s="61" t="str">
        <f t="shared" si="67"/>
        <v/>
      </c>
      <c r="AI125" s="248">
        <f t="shared" si="68"/>
        <v>0</v>
      </c>
      <c r="AJ125" s="244">
        <f t="shared" si="50"/>
        <v>0</v>
      </c>
      <c r="AK125" s="25"/>
      <c r="AL125" s="249">
        <f t="shared" si="51"/>
        <v>0</v>
      </c>
      <c r="AM125" s="250">
        <f t="shared" si="69"/>
        <v>0</v>
      </c>
      <c r="AN125" s="16"/>
      <c r="AO125" s="251" t="e">
        <f t="shared" si="70"/>
        <v>#VALUE!</v>
      </c>
      <c r="AP125" s="252" t="e">
        <f t="shared" si="52"/>
        <v>#VALUE!</v>
      </c>
      <c r="AQ125" s="253" t="e">
        <f t="shared" ca="1" si="71"/>
        <v>#DIV/0!</v>
      </c>
      <c r="AR125" s="253" t="e">
        <f t="shared" ca="1" si="53"/>
        <v>#DIV/0!</v>
      </c>
      <c r="AS125" s="254" t="e">
        <f t="shared" ca="1" si="72"/>
        <v>#VALUE!</v>
      </c>
      <c r="AT125" s="253" t="e">
        <f t="shared" ca="1" si="54"/>
        <v>#DIV/0!</v>
      </c>
      <c r="AU125" s="253" t="e">
        <f t="shared" ca="1" si="55"/>
        <v>#DIV/0!</v>
      </c>
    </row>
    <row r="126" spans="1:47" outlineLevel="1" x14ac:dyDescent="0.3">
      <c r="A126" s="52" t="str">
        <f t="shared" si="73"/>
        <v/>
      </c>
      <c r="B126" s="52" t="str">
        <f t="shared" si="56"/>
        <v/>
      </c>
      <c r="C126" s="236" t="str">
        <f t="shared" si="74"/>
        <v/>
      </c>
      <c r="D126" s="236" t="str">
        <f t="shared" si="57"/>
        <v/>
      </c>
      <c r="E126" s="237" t="str">
        <f t="shared" si="75"/>
        <v/>
      </c>
      <c r="F126" s="237" t="str">
        <f t="shared" si="76"/>
        <v/>
      </c>
      <c r="G126" s="238" t="str">
        <f t="shared" si="77"/>
        <v/>
      </c>
      <c r="H126" s="239" t="str">
        <f t="shared" si="78"/>
        <v/>
      </c>
      <c r="I126" s="237" t="str">
        <f t="shared" si="79"/>
        <v/>
      </c>
      <c r="J126" s="240" t="str">
        <f t="shared" si="80"/>
        <v/>
      </c>
      <c r="K126" s="241" t="str">
        <f t="shared" si="58"/>
        <v/>
      </c>
      <c r="L126" s="242" t="str">
        <f t="shared" si="59"/>
        <v/>
      </c>
      <c r="M126" s="242" t="str">
        <f t="shared" si="60"/>
        <v/>
      </c>
      <c r="N126" s="242" t="str">
        <f t="shared" si="61"/>
        <v/>
      </c>
      <c r="O126" s="243" t="str">
        <f t="shared" si="42"/>
        <v/>
      </c>
      <c r="P126" s="244" t="str">
        <f t="shared" si="62"/>
        <v/>
      </c>
      <c r="Q126" s="244" t="str">
        <f t="shared" si="81"/>
        <v/>
      </c>
      <c r="R126" s="244"/>
      <c r="S126" s="245" t="str">
        <f t="shared" si="63"/>
        <v/>
      </c>
      <c r="T126" s="244" t="str">
        <f t="shared" si="64"/>
        <v/>
      </c>
      <c r="U126" s="244" t="str">
        <f t="shared" si="82"/>
        <v/>
      </c>
      <c r="V126" s="244"/>
      <c r="W126" s="244" t="str">
        <f t="shared" si="83"/>
        <v/>
      </c>
      <c r="X126" s="246" t="str">
        <f t="shared" si="43"/>
        <v/>
      </c>
      <c r="Y126" s="240" t="str">
        <f t="shared" si="65"/>
        <v/>
      </c>
      <c r="Z126" s="240">
        <f t="shared" si="66"/>
        <v>0</v>
      </c>
      <c r="AA126" s="240"/>
      <c r="AB126" s="240">
        <f t="shared" si="44"/>
        <v>0</v>
      </c>
      <c r="AC126" s="244" t="str">
        <f t="shared" si="45"/>
        <v/>
      </c>
      <c r="AD126" s="244" t="str">
        <f t="shared" si="46"/>
        <v/>
      </c>
      <c r="AE126" s="247">
        <f t="shared" si="47"/>
        <v>0</v>
      </c>
      <c r="AF126" s="247" t="str">
        <f t="shared" si="48"/>
        <v/>
      </c>
      <c r="AG126" s="244" t="str">
        <f t="shared" si="49"/>
        <v/>
      </c>
      <c r="AH126" s="61" t="str">
        <f t="shared" si="67"/>
        <v/>
      </c>
      <c r="AI126" s="248">
        <f t="shared" si="68"/>
        <v>0</v>
      </c>
      <c r="AJ126" s="244">
        <f t="shared" si="50"/>
        <v>0</v>
      </c>
      <c r="AK126" s="25"/>
      <c r="AL126" s="249">
        <f t="shared" si="51"/>
        <v>0</v>
      </c>
      <c r="AM126" s="250">
        <f t="shared" si="69"/>
        <v>0</v>
      </c>
      <c r="AN126" s="16"/>
      <c r="AO126" s="251" t="e">
        <f t="shared" si="70"/>
        <v>#VALUE!</v>
      </c>
      <c r="AP126" s="252" t="e">
        <f t="shared" si="52"/>
        <v>#VALUE!</v>
      </c>
      <c r="AQ126" s="253" t="e">
        <f t="shared" ca="1" si="71"/>
        <v>#DIV/0!</v>
      </c>
      <c r="AR126" s="253" t="e">
        <f t="shared" ca="1" si="53"/>
        <v>#DIV/0!</v>
      </c>
      <c r="AS126" s="254" t="e">
        <f t="shared" ca="1" si="72"/>
        <v>#VALUE!</v>
      </c>
      <c r="AT126" s="253" t="e">
        <f t="shared" ca="1" si="54"/>
        <v>#DIV/0!</v>
      </c>
      <c r="AU126" s="253" t="e">
        <f t="shared" ca="1" si="55"/>
        <v>#DIV/0!</v>
      </c>
    </row>
    <row r="127" spans="1:47" outlineLevel="1" x14ac:dyDescent="0.3">
      <c r="A127" s="52" t="str">
        <f t="shared" si="73"/>
        <v/>
      </c>
      <c r="B127" s="52" t="str">
        <f t="shared" si="56"/>
        <v/>
      </c>
      <c r="C127" s="236" t="str">
        <f t="shared" si="74"/>
        <v/>
      </c>
      <c r="D127" s="236" t="str">
        <f t="shared" si="57"/>
        <v/>
      </c>
      <c r="E127" s="237" t="str">
        <f t="shared" si="75"/>
        <v/>
      </c>
      <c r="F127" s="237" t="str">
        <f t="shared" si="76"/>
        <v/>
      </c>
      <c r="G127" s="238" t="str">
        <f t="shared" si="77"/>
        <v/>
      </c>
      <c r="H127" s="239" t="str">
        <f t="shared" si="78"/>
        <v/>
      </c>
      <c r="I127" s="237" t="str">
        <f t="shared" si="79"/>
        <v/>
      </c>
      <c r="J127" s="240" t="str">
        <f t="shared" si="80"/>
        <v/>
      </c>
      <c r="K127" s="241" t="str">
        <f t="shared" si="58"/>
        <v/>
      </c>
      <c r="L127" s="242" t="str">
        <f t="shared" si="59"/>
        <v/>
      </c>
      <c r="M127" s="242" t="str">
        <f t="shared" si="60"/>
        <v/>
      </c>
      <c r="N127" s="242" t="str">
        <f t="shared" si="61"/>
        <v/>
      </c>
      <c r="O127" s="243" t="str">
        <f t="shared" si="42"/>
        <v/>
      </c>
      <c r="P127" s="244" t="str">
        <f t="shared" si="62"/>
        <v/>
      </c>
      <c r="Q127" s="244" t="str">
        <f t="shared" si="81"/>
        <v/>
      </c>
      <c r="R127" s="244"/>
      <c r="S127" s="245" t="str">
        <f t="shared" si="63"/>
        <v/>
      </c>
      <c r="T127" s="244" t="str">
        <f t="shared" si="64"/>
        <v/>
      </c>
      <c r="U127" s="244" t="str">
        <f t="shared" si="82"/>
        <v/>
      </c>
      <c r="V127" s="244"/>
      <c r="W127" s="244" t="str">
        <f t="shared" si="83"/>
        <v/>
      </c>
      <c r="X127" s="246" t="str">
        <f t="shared" si="43"/>
        <v/>
      </c>
      <c r="Y127" s="240" t="str">
        <f t="shared" si="65"/>
        <v/>
      </c>
      <c r="Z127" s="240">
        <f t="shared" si="66"/>
        <v>0</v>
      </c>
      <c r="AA127" s="240"/>
      <c r="AB127" s="240">
        <f t="shared" si="44"/>
        <v>0</v>
      </c>
      <c r="AC127" s="244" t="str">
        <f t="shared" si="45"/>
        <v/>
      </c>
      <c r="AD127" s="244" t="str">
        <f t="shared" si="46"/>
        <v/>
      </c>
      <c r="AE127" s="247">
        <f t="shared" si="47"/>
        <v>0</v>
      </c>
      <c r="AF127" s="247" t="str">
        <f t="shared" si="48"/>
        <v/>
      </c>
      <c r="AG127" s="244" t="str">
        <f t="shared" si="49"/>
        <v/>
      </c>
      <c r="AH127" s="61" t="str">
        <f t="shared" si="67"/>
        <v/>
      </c>
      <c r="AI127" s="248">
        <f t="shared" si="68"/>
        <v>0</v>
      </c>
      <c r="AJ127" s="244">
        <f t="shared" si="50"/>
        <v>0</v>
      </c>
      <c r="AK127" s="25"/>
      <c r="AL127" s="249">
        <f t="shared" si="51"/>
        <v>0</v>
      </c>
      <c r="AM127" s="250">
        <f t="shared" si="69"/>
        <v>0</v>
      </c>
      <c r="AN127" s="16"/>
      <c r="AO127" s="251" t="e">
        <f t="shared" si="70"/>
        <v>#VALUE!</v>
      </c>
      <c r="AP127" s="252" t="e">
        <f t="shared" si="52"/>
        <v>#VALUE!</v>
      </c>
      <c r="AQ127" s="253" t="e">
        <f t="shared" ca="1" si="71"/>
        <v>#DIV/0!</v>
      </c>
      <c r="AR127" s="253" t="e">
        <f t="shared" ca="1" si="53"/>
        <v>#DIV/0!</v>
      </c>
      <c r="AS127" s="254" t="e">
        <f t="shared" ca="1" si="72"/>
        <v>#VALUE!</v>
      </c>
      <c r="AT127" s="253" t="e">
        <f t="shared" ca="1" si="54"/>
        <v>#DIV/0!</v>
      </c>
      <c r="AU127" s="253" t="e">
        <f t="shared" ca="1" si="55"/>
        <v>#DIV/0!</v>
      </c>
    </row>
    <row r="128" spans="1:47" outlineLevel="1" x14ac:dyDescent="0.3">
      <c r="A128" s="52" t="str">
        <f t="shared" si="73"/>
        <v/>
      </c>
      <c r="B128" s="52" t="str">
        <f t="shared" si="56"/>
        <v/>
      </c>
      <c r="C128" s="236" t="str">
        <f t="shared" si="74"/>
        <v/>
      </c>
      <c r="D128" s="236" t="str">
        <f t="shared" si="57"/>
        <v/>
      </c>
      <c r="E128" s="237" t="str">
        <f t="shared" si="75"/>
        <v/>
      </c>
      <c r="F128" s="237" t="str">
        <f t="shared" si="76"/>
        <v/>
      </c>
      <c r="G128" s="238" t="str">
        <f t="shared" si="77"/>
        <v/>
      </c>
      <c r="H128" s="239" t="str">
        <f t="shared" si="78"/>
        <v/>
      </c>
      <c r="I128" s="237" t="str">
        <f t="shared" si="79"/>
        <v/>
      </c>
      <c r="J128" s="240" t="str">
        <f t="shared" si="80"/>
        <v/>
      </c>
      <c r="K128" s="241" t="str">
        <f t="shared" si="58"/>
        <v/>
      </c>
      <c r="L128" s="242" t="str">
        <f t="shared" si="59"/>
        <v/>
      </c>
      <c r="M128" s="242" t="str">
        <f t="shared" si="60"/>
        <v/>
      </c>
      <c r="N128" s="242" t="str">
        <f t="shared" si="61"/>
        <v/>
      </c>
      <c r="O128" s="243" t="str">
        <f t="shared" si="42"/>
        <v/>
      </c>
      <c r="P128" s="244" t="str">
        <f t="shared" si="62"/>
        <v/>
      </c>
      <c r="Q128" s="244" t="str">
        <f t="shared" si="81"/>
        <v/>
      </c>
      <c r="R128" s="244"/>
      <c r="S128" s="245" t="str">
        <f t="shared" si="63"/>
        <v/>
      </c>
      <c r="T128" s="244" t="str">
        <f t="shared" si="64"/>
        <v/>
      </c>
      <c r="U128" s="244" t="str">
        <f t="shared" si="82"/>
        <v/>
      </c>
      <c r="V128" s="244"/>
      <c r="W128" s="244" t="str">
        <f t="shared" si="83"/>
        <v/>
      </c>
      <c r="X128" s="246" t="str">
        <f t="shared" si="43"/>
        <v/>
      </c>
      <c r="Y128" s="240" t="str">
        <f t="shared" si="65"/>
        <v/>
      </c>
      <c r="Z128" s="240">
        <f t="shared" si="66"/>
        <v>0</v>
      </c>
      <c r="AA128" s="240"/>
      <c r="AB128" s="240">
        <f t="shared" si="44"/>
        <v>0</v>
      </c>
      <c r="AC128" s="244" t="str">
        <f t="shared" si="45"/>
        <v/>
      </c>
      <c r="AD128" s="244" t="str">
        <f t="shared" si="46"/>
        <v/>
      </c>
      <c r="AE128" s="247">
        <f t="shared" si="47"/>
        <v>0</v>
      </c>
      <c r="AF128" s="247" t="str">
        <f t="shared" si="48"/>
        <v/>
      </c>
      <c r="AG128" s="244" t="str">
        <f t="shared" si="49"/>
        <v/>
      </c>
      <c r="AH128" s="61" t="str">
        <f t="shared" si="67"/>
        <v/>
      </c>
      <c r="AI128" s="248">
        <f t="shared" si="68"/>
        <v>0</v>
      </c>
      <c r="AJ128" s="244">
        <f t="shared" si="50"/>
        <v>0</v>
      </c>
      <c r="AK128" s="25"/>
      <c r="AL128" s="249">
        <f t="shared" si="51"/>
        <v>0</v>
      </c>
      <c r="AM128" s="250">
        <f t="shared" si="69"/>
        <v>0</v>
      </c>
      <c r="AN128" s="16"/>
      <c r="AO128" s="251" t="e">
        <f t="shared" si="70"/>
        <v>#VALUE!</v>
      </c>
      <c r="AP128" s="252" t="e">
        <f t="shared" si="52"/>
        <v>#VALUE!</v>
      </c>
      <c r="AQ128" s="253" t="e">
        <f t="shared" ca="1" si="71"/>
        <v>#DIV/0!</v>
      </c>
      <c r="AR128" s="253" t="e">
        <f t="shared" ca="1" si="53"/>
        <v>#DIV/0!</v>
      </c>
      <c r="AS128" s="254" t="e">
        <f t="shared" ca="1" si="72"/>
        <v>#VALUE!</v>
      </c>
      <c r="AT128" s="253" t="e">
        <f t="shared" ca="1" si="54"/>
        <v>#DIV/0!</v>
      </c>
      <c r="AU128" s="253" t="e">
        <f t="shared" ca="1" si="55"/>
        <v>#DIV/0!</v>
      </c>
    </row>
    <row r="129" spans="1:47" outlineLevel="1" x14ac:dyDescent="0.3">
      <c r="A129" s="52" t="str">
        <f t="shared" si="73"/>
        <v/>
      </c>
      <c r="B129" s="52" t="str">
        <f t="shared" si="56"/>
        <v/>
      </c>
      <c r="C129" s="236" t="str">
        <f t="shared" si="74"/>
        <v/>
      </c>
      <c r="D129" s="236" t="str">
        <f t="shared" si="57"/>
        <v/>
      </c>
      <c r="E129" s="237" t="str">
        <f t="shared" si="75"/>
        <v/>
      </c>
      <c r="F129" s="237" t="str">
        <f t="shared" si="76"/>
        <v/>
      </c>
      <c r="G129" s="238" t="str">
        <f t="shared" si="77"/>
        <v/>
      </c>
      <c r="H129" s="239" t="str">
        <f t="shared" si="78"/>
        <v/>
      </c>
      <c r="I129" s="237" t="str">
        <f t="shared" si="79"/>
        <v/>
      </c>
      <c r="J129" s="240" t="str">
        <f t="shared" si="80"/>
        <v/>
      </c>
      <c r="K129" s="241" t="str">
        <f t="shared" si="58"/>
        <v/>
      </c>
      <c r="L129" s="242" t="str">
        <f t="shared" si="59"/>
        <v/>
      </c>
      <c r="M129" s="242" t="str">
        <f t="shared" si="60"/>
        <v/>
      </c>
      <c r="N129" s="242" t="str">
        <f t="shared" si="61"/>
        <v/>
      </c>
      <c r="O129" s="243" t="str">
        <f t="shared" si="42"/>
        <v/>
      </c>
      <c r="P129" s="244" t="str">
        <f t="shared" si="62"/>
        <v/>
      </c>
      <c r="Q129" s="244" t="str">
        <f t="shared" si="81"/>
        <v/>
      </c>
      <c r="R129" s="244"/>
      <c r="S129" s="245" t="str">
        <f t="shared" si="63"/>
        <v/>
      </c>
      <c r="T129" s="244" t="str">
        <f t="shared" si="64"/>
        <v/>
      </c>
      <c r="U129" s="244" t="str">
        <f t="shared" si="82"/>
        <v/>
      </c>
      <c r="V129" s="244"/>
      <c r="W129" s="244" t="str">
        <f t="shared" si="83"/>
        <v/>
      </c>
      <c r="X129" s="246" t="str">
        <f t="shared" si="43"/>
        <v/>
      </c>
      <c r="Y129" s="240" t="str">
        <f t="shared" si="65"/>
        <v/>
      </c>
      <c r="Z129" s="240">
        <f t="shared" si="66"/>
        <v>0</v>
      </c>
      <c r="AA129" s="240"/>
      <c r="AB129" s="240">
        <f t="shared" si="44"/>
        <v>0</v>
      </c>
      <c r="AC129" s="244" t="str">
        <f t="shared" si="45"/>
        <v/>
      </c>
      <c r="AD129" s="244" t="str">
        <f t="shared" si="46"/>
        <v/>
      </c>
      <c r="AE129" s="247">
        <f t="shared" si="47"/>
        <v>0</v>
      </c>
      <c r="AF129" s="247" t="str">
        <f t="shared" si="48"/>
        <v/>
      </c>
      <c r="AG129" s="244" t="str">
        <f t="shared" si="49"/>
        <v/>
      </c>
      <c r="AH129" s="61" t="str">
        <f t="shared" si="67"/>
        <v/>
      </c>
      <c r="AI129" s="248">
        <f t="shared" si="68"/>
        <v>0</v>
      </c>
      <c r="AJ129" s="244">
        <f t="shared" si="50"/>
        <v>0</v>
      </c>
      <c r="AK129" s="25"/>
      <c r="AL129" s="249">
        <f t="shared" si="51"/>
        <v>0</v>
      </c>
      <c r="AM129" s="250">
        <f t="shared" si="69"/>
        <v>0</v>
      </c>
      <c r="AN129" s="16"/>
      <c r="AO129" s="251" t="e">
        <f t="shared" si="70"/>
        <v>#VALUE!</v>
      </c>
      <c r="AP129" s="252" t="e">
        <f t="shared" si="52"/>
        <v>#VALUE!</v>
      </c>
      <c r="AQ129" s="253" t="e">
        <f t="shared" ca="1" si="71"/>
        <v>#DIV/0!</v>
      </c>
      <c r="AR129" s="253" t="e">
        <f t="shared" ca="1" si="53"/>
        <v>#DIV/0!</v>
      </c>
      <c r="AS129" s="254" t="e">
        <f t="shared" ca="1" si="72"/>
        <v>#VALUE!</v>
      </c>
      <c r="AT129" s="253" t="e">
        <f t="shared" ca="1" si="54"/>
        <v>#DIV/0!</v>
      </c>
      <c r="AU129" s="253" t="e">
        <f t="shared" ca="1" si="55"/>
        <v>#DIV/0!</v>
      </c>
    </row>
    <row r="130" spans="1:47" outlineLevel="1" x14ac:dyDescent="0.3">
      <c r="A130" s="52" t="str">
        <f t="shared" si="73"/>
        <v/>
      </c>
      <c r="B130" s="52" t="str">
        <f t="shared" si="56"/>
        <v/>
      </c>
      <c r="C130" s="236" t="str">
        <f t="shared" si="74"/>
        <v/>
      </c>
      <c r="D130" s="236" t="str">
        <f t="shared" si="57"/>
        <v/>
      </c>
      <c r="E130" s="237" t="str">
        <f t="shared" si="75"/>
        <v/>
      </c>
      <c r="F130" s="237" t="str">
        <f t="shared" si="76"/>
        <v/>
      </c>
      <c r="G130" s="238" t="str">
        <f t="shared" si="77"/>
        <v/>
      </c>
      <c r="H130" s="239" t="str">
        <f t="shared" si="78"/>
        <v/>
      </c>
      <c r="I130" s="237" t="str">
        <f t="shared" si="79"/>
        <v/>
      </c>
      <c r="J130" s="240" t="str">
        <f t="shared" si="80"/>
        <v/>
      </c>
      <c r="K130" s="241" t="str">
        <f t="shared" si="58"/>
        <v/>
      </c>
      <c r="L130" s="242" t="str">
        <f t="shared" si="59"/>
        <v/>
      </c>
      <c r="M130" s="242" t="str">
        <f t="shared" si="60"/>
        <v/>
      </c>
      <c r="N130" s="242" t="str">
        <f t="shared" si="61"/>
        <v/>
      </c>
      <c r="O130" s="243" t="str">
        <f t="shared" si="42"/>
        <v/>
      </c>
      <c r="P130" s="244" t="str">
        <f t="shared" si="62"/>
        <v/>
      </c>
      <c r="Q130" s="244" t="str">
        <f t="shared" si="81"/>
        <v/>
      </c>
      <c r="R130" s="244"/>
      <c r="S130" s="245" t="str">
        <f t="shared" si="63"/>
        <v/>
      </c>
      <c r="T130" s="244" t="str">
        <f t="shared" si="64"/>
        <v/>
      </c>
      <c r="U130" s="244" t="str">
        <f t="shared" si="82"/>
        <v/>
      </c>
      <c r="V130" s="244"/>
      <c r="W130" s="244" t="str">
        <f t="shared" si="83"/>
        <v/>
      </c>
      <c r="X130" s="246" t="str">
        <f t="shared" si="43"/>
        <v/>
      </c>
      <c r="Y130" s="240" t="str">
        <f t="shared" si="65"/>
        <v/>
      </c>
      <c r="Z130" s="240">
        <f t="shared" si="66"/>
        <v>0</v>
      </c>
      <c r="AA130" s="240"/>
      <c r="AB130" s="240">
        <f t="shared" si="44"/>
        <v>0</v>
      </c>
      <c r="AC130" s="244" t="str">
        <f t="shared" si="45"/>
        <v/>
      </c>
      <c r="AD130" s="244" t="str">
        <f t="shared" si="46"/>
        <v/>
      </c>
      <c r="AE130" s="247">
        <f t="shared" si="47"/>
        <v>0</v>
      </c>
      <c r="AF130" s="247" t="str">
        <f t="shared" si="48"/>
        <v/>
      </c>
      <c r="AG130" s="244" t="str">
        <f t="shared" si="49"/>
        <v/>
      </c>
      <c r="AH130" s="61" t="str">
        <f t="shared" si="67"/>
        <v/>
      </c>
      <c r="AI130" s="248">
        <f t="shared" si="68"/>
        <v>0</v>
      </c>
      <c r="AJ130" s="244">
        <f t="shared" si="50"/>
        <v>0</v>
      </c>
      <c r="AK130" s="25"/>
      <c r="AL130" s="249">
        <f t="shared" si="51"/>
        <v>0</v>
      </c>
      <c r="AM130" s="250">
        <f t="shared" si="69"/>
        <v>0</v>
      </c>
      <c r="AN130" s="16"/>
      <c r="AO130" s="251" t="e">
        <f t="shared" si="70"/>
        <v>#VALUE!</v>
      </c>
      <c r="AP130" s="252" t="e">
        <f t="shared" si="52"/>
        <v>#VALUE!</v>
      </c>
      <c r="AQ130" s="253" t="e">
        <f t="shared" ca="1" si="71"/>
        <v>#DIV/0!</v>
      </c>
      <c r="AR130" s="253" t="e">
        <f t="shared" ca="1" si="53"/>
        <v>#DIV/0!</v>
      </c>
      <c r="AS130" s="254" t="e">
        <f t="shared" ca="1" si="72"/>
        <v>#VALUE!</v>
      </c>
      <c r="AT130" s="253" t="e">
        <f t="shared" ca="1" si="54"/>
        <v>#DIV/0!</v>
      </c>
      <c r="AU130" s="253" t="e">
        <f t="shared" ca="1" si="55"/>
        <v>#DIV/0!</v>
      </c>
    </row>
    <row r="131" spans="1:47" outlineLevel="1" x14ac:dyDescent="0.3">
      <c r="A131" s="52" t="str">
        <f t="shared" si="73"/>
        <v/>
      </c>
      <c r="B131" s="52" t="str">
        <f t="shared" si="56"/>
        <v/>
      </c>
      <c r="C131" s="236" t="str">
        <f t="shared" si="74"/>
        <v/>
      </c>
      <c r="D131" s="236" t="str">
        <f t="shared" si="57"/>
        <v/>
      </c>
      <c r="E131" s="237" t="str">
        <f t="shared" si="75"/>
        <v/>
      </c>
      <c r="F131" s="237" t="str">
        <f t="shared" si="76"/>
        <v/>
      </c>
      <c r="G131" s="238" t="str">
        <f t="shared" si="77"/>
        <v/>
      </c>
      <c r="H131" s="239" t="str">
        <f t="shared" si="78"/>
        <v/>
      </c>
      <c r="I131" s="237" t="str">
        <f t="shared" si="79"/>
        <v/>
      </c>
      <c r="J131" s="240" t="str">
        <f t="shared" si="80"/>
        <v/>
      </c>
      <c r="K131" s="241" t="str">
        <f t="shared" si="58"/>
        <v/>
      </c>
      <c r="L131" s="242" t="str">
        <f t="shared" si="59"/>
        <v/>
      </c>
      <c r="M131" s="242" t="str">
        <f t="shared" si="60"/>
        <v/>
      </c>
      <c r="N131" s="242" t="str">
        <f t="shared" si="61"/>
        <v/>
      </c>
      <c r="O131" s="243" t="str">
        <f t="shared" si="42"/>
        <v/>
      </c>
      <c r="P131" s="244" t="str">
        <f t="shared" si="62"/>
        <v/>
      </c>
      <c r="Q131" s="244" t="str">
        <f t="shared" si="81"/>
        <v/>
      </c>
      <c r="R131" s="244"/>
      <c r="S131" s="245" t="str">
        <f t="shared" si="63"/>
        <v/>
      </c>
      <c r="T131" s="244" t="str">
        <f t="shared" si="64"/>
        <v/>
      </c>
      <c r="U131" s="244" t="str">
        <f t="shared" si="82"/>
        <v/>
      </c>
      <c r="V131" s="244"/>
      <c r="W131" s="244" t="str">
        <f t="shared" si="83"/>
        <v/>
      </c>
      <c r="X131" s="246" t="str">
        <f t="shared" si="43"/>
        <v/>
      </c>
      <c r="Y131" s="240" t="str">
        <f t="shared" si="65"/>
        <v/>
      </c>
      <c r="Z131" s="240">
        <f t="shared" si="66"/>
        <v>0</v>
      </c>
      <c r="AA131" s="240"/>
      <c r="AB131" s="240">
        <f t="shared" si="44"/>
        <v>0</v>
      </c>
      <c r="AC131" s="244" t="str">
        <f t="shared" si="45"/>
        <v/>
      </c>
      <c r="AD131" s="244" t="str">
        <f t="shared" si="46"/>
        <v/>
      </c>
      <c r="AE131" s="247">
        <f t="shared" si="47"/>
        <v>0</v>
      </c>
      <c r="AF131" s="247" t="str">
        <f t="shared" si="48"/>
        <v/>
      </c>
      <c r="AG131" s="244" t="str">
        <f t="shared" si="49"/>
        <v/>
      </c>
      <c r="AH131" s="61" t="str">
        <f t="shared" si="67"/>
        <v/>
      </c>
      <c r="AI131" s="248">
        <f t="shared" si="68"/>
        <v>0</v>
      </c>
      <c r="AJ131" s="244">
        <f t="shared" si="50"/>
        <v>0</v>
      </c>
      <c r="AK131" s="25"/>
      <c r="AL131" s="249">
        <f t="shared" si="51"/>
        <v>0</v>
      </c>
      <c r="AM131" s="250">
        <f t="shared" si="69"/>
        <v>0</v>
      </c>
      <c r="AN131" s="16"/>
      <c r="AO131" s="251" t="e">
        <f t="shared" si="70"/>
        <v>#VALUE!</v>
      </c>
      <c r="AP131" s="252" t="e">
        <f t="shared" si="52"/>
        <v>#VALUE!</v>
      </c>
      <c r="AQ131" s="253" t="e">
        <f t="shared" ca="1" si="71"/>
        <v>#DIV/0!</v>
      </c>
      <c r="AR131" s="253" t="e">
        <f t="shared" ca="1" si="53"/>
        <v>#DIV/0!</v>
      </c>
      <c r="AS131" s="254" t="e">
        <f t="shared" ca="1" si="72"/>
        <v>#VALUE!</v>
      </c>
      <c r="AT131" s="253" t="e">
        <f t="shared" ca="1" si="54"/>
        <v>#DIV/0!</v>
      </c>
      <c r="AU131" s="253" t="e">
        <f t="shared" ca="1" si="55"/>
        <v>#DIV/0!</v>
      </c>
    </row>
    <row r="132" spans="1:47" outlineLevel="1" x14ac:dyDescent="0.3">
      <c r="A132" s="52" t="str">
        <f t="shared" si="73"/>
        <v/>
      </c>
      <c r="B132" s="52" t="str">
        <f t="shared" si="56"/>
        <v/>
      </c>
      <c r="C132" s="236" t="str">
        <f t="shared" si="74"/>
        <v/>
      </c>
      <c r="D132" s="236" t="str">
        <f t="shared" si="57"/>
        <v/>
      </c>
      <c r="E132" s="237" t="str">
        <f t="shared" si="75"/>
        <v/>
      </c>
      <c r="F132" s="237" t="str">
        <f t="shared" si="76"/>
        <v/>
      </c>
      <c r="G132" s="238" t="str">
        <f t="shared" si="77"/>
        <v/>
      </c>
      <c r="H132" s="239" t="str">
        <f t="shared" si="78"/>
        <v/>
      </c>
      <c r="I132" s="237" t="str">
        <f t="shared" si="79"/>
        <v/>
      </c>
      <c r="J132" s="240" t="str">
        <f t="shared" si="80"/>
        <v/>
      </c>
      <c r="K132" s="241" t="str">
        <f t="shared" si="58"/>
        <v/>
      </c>
      <c r="L132" s="242" t="str">
        <f t="shared" si="59"/>
        <v/>
      </c>
      <c r="M132" s="242" t="str">
        <f t="shared" si="60"/>
        <v/>
      </c>
      <c r="N132" s="242" t="str">
        <f t="shared" si="61"/>
        <v/>
      </c>
      <c r="O132" s="243" t="str">
        <f t="shared" si="42"/>
        <v/>
      </c>
      <c r="P132" s="244" t="str">
        <f t="shared" si="62"/>
        <v/>
      </c>
      <c r="Q132" s="244" t="str">
        <f t="shared" si="81"/>
        <v/>
      </c>
      <c r="R132" s="244"/>
      <c r="S132" s="245" t="str">
        <f t="shared" si="63"/>
        <v/>
      </c>
      <c r="T132" s="244" t="str">
        <f t="shared" si="64"/>
        <v/>
      </c>
      <c r="U132" s="244" t="str">
        <f t="shared" si="82"/>
        <v/>
      </c>
      <c r="V132" s="244"/>
      <c r="W132" s="244" t="str">
        <f t="shared" si="83"/>
        <v/>
      </c>
      <c r="X132" s="246" t="str">
        <f t="shared" si="43"/>
        <v/>
      </c>
      <c r="Y132" s="240" t="str">
        <f t="shared" si="65"/>
        <v/>
      </c>
      <c r="Z132" s="240">
        <f t="shared" si="66"/>
        <v>0</v>
      </c>
      <c r="AA132" s="240"/>
      <c r="AB132" s="240">
        <f t="shared" si="44"/>
        <v>0</v>
      </c>
      <c r="AC132" s="244" t="str">
        <f t="shared" si="45"/>
        <v/>
      </c>
      <c r="AD132" s="244" t="str">
        <f t="shared" si="46"/>
        <v/>
      </c>
      <c r="AE132" s="247">
        <f t="shared" si="47"/>
        <v>0</v>
      </c>
      <c r="AF132" s="247" t="str">
        <f t="shared" si="48"/>
        <v/>
      </c>
      <c r="AG132" s="244" t="str">
        <f t="shared" si="49"/>
        <v/>
      </c>
      <c r="AH132" s="61" t="str">
        <f t="shared" si="67"/>
        <v/>
      </c>
      <c r="AI132" s="248">
        <f t="shared" si="68"/>
        <v>0</v>
      </c>
      <c r="AJ132" s="244">
        <f t="shared" si="50"/>
        <v>0</v>
      </c>
      <c r="AK132" s="25"/>
      <c r="AL132" s="249">
        <f t="shared" si="51"/>
        <v>0</v>
      </c>
      <c r="AM132" s="250">
        <f t="shared" si="69"/>
        <v>0</v>
      </c>
      <c r="AN132" s="16"/>
      <c r="AO132" s="251" t="e">
        <f t="shared" si="70"/>
        <v>#VALUE!</v>
      </c>
      <c r="AP132" s="252" t="e">
        <f t="shared" si="52"/>
        <v>#VALUE!</v>
      </c>
      <c r="AQ132" s="253" t="e">
        <f t="shared" ca="1" si="71"/>
        <v>#DIV/0!</v>
      </c>
      <c r="AR132" s="253" t="e">
        <f t="shared" ca="1" si="53"/>
        <v>#DIV/0!</v>
      </c>
      <c r="AS132" s="254" t="e">
        <f t="shared" ca="1" si="72"/>
        <v>#VALUE!</v>
      </c>
      <c r="AT132" s="253" t="e">
        <f t="shared" ca="1" si="54"/>
        <v>#DIV/0!</v>
      </c>
      <c r="AU132" s="253" t="e">
        <f t="shared" ca="1" si="55"/>
        <v>#DIV/0!</v>
      </c>
    </row>
    <row r="133" spans="1:47" outlineLevel="1" x14ac:dyDescent="0.3">
      <c r="A133" s="52" t="str">
        <f t="shared" si="73"/>
        <v/>
      </c>
      <c r="B133" s="52" t="str">
        <f t="shared" si="56"/>
        <v/>
      </c>
      <c r="C133" s="236" t="str">
        <f t="shared" si="74"/>
        <v/>
      </c>
      <c r="D133" s="236" t="str">
        <f t="shared" si="57"/>
        <v/>
      </c>
      <c r="E133" s="237" t="str">
        <f t="shared" si="75"/>
        <v/>
      </c>
      <c r="F133" s="237" t="str">
        <f t="shared" si="76"/>
        <v/>
      </c>
      <c r="G133" s="238" t="str">
        <f t="shared" si="77"/>
        <v/>
      </c>
      <c r="H133" s="239" t="str">
        <f t="shared" si="78"/>
        <v/>
      </c>
      <c r="I133" s="237" t="str">
        <f t="shared" si="79"/>
        <v/>
      </c>
      <c r="J133" s="240" t="str">
        <f t="shared" si="80"/>
        <v/>
      </c>
      <c r="K133" s="241" t="str">
        <f t="shared" si="58"/>
        <v/>
      </c>
      <c r="L133" s="242" t="str">
        <f t="shared" si="59"/>
        <v/>
      </c>
      <c r="M133" s="242" t="str">
        <f t="shared" si="60"/>
        <v/>
      </c>
      <c r="N133" s="242" t="str">
        <f t="shared" si="61"/>
        <v/>
      </c>
      <c r="O133" s="243" t="str">
        <f t="shared" si="42"/>
        <v/>
      </c>
      <c r="P133" s="244" t="str">
        <f t="shared" si="62"/>
        <v/>
      </c>
      <c r="Q133" s="244" t="str">
        <f t="shared" si="81"/>
        <v/>
      </c>
      <c r="R133" s="244"/>
      <c r="S133" s="245" t="str">
        <f t="shared" si="63"/>
        <v/>
      </c>
      <c r="T133" s="244" t="str">
        <f t="shared" si="64"/>
        <v/>
      </c>
      <c r="U133" s="244" t="str">
        <f t="shared" si="82"/>
        <v/>
      </c>
      <c r="V133" s="244"/>
      <c r="W133" s="244" t="str">
        <f t="shared" si="83"/>
        <v/>
      </c>
      <c r="X133" s="246" t="str">
        <f t="shared" si="43"/>
        <v/>
      </c>
      <c r="Y133" s="240" t="str">
        <f t="shared" si="65"/>
        <v/>
      </c>
      <c r="Z133" s="240">
        <f t="shared" si="66"/>
        <v>0</v>
      </c>
      <c r="AA133" s="240"/>
      <c r="AB133" s="240">
        <f t="shared" si="44"/>
        <v>0</v>
      </c>
      <c r="AC133" s="244" t="str">
        <f t="shared" si="45"/>
        <v/>
      </c>
      <c r="AD133" s="244" t="str">
        <f t="shared" si="46"/>
        <v/>
      </c>
      <c r="AE133" s="247">
        <f t="shared" si="47"/>
        <v>0</v>
      </c>
      <c r="AF133" s="247" t="str">
        <f t="shared" si="48"/>
        <v/>
      </c>
      <c r="AG133" s="244" t="str">
        <f t="shared" si="49"/>
        <v/>
      </c>
      <c r="AH133" s="61" t="str">
        <f t="shared" si="67"/>
        <v/>
      </c>
      <c r="AI133" s="248">
        <f t="shared" si="68"/>
        <v>0</v>
      </c>
      <c r="AJ133" s="244">
        <f t="shared" si="50"/>
        <v>0</v>
      </c>
      <c r="AK133" s="25"/>
      <c r="AL133" s="249">
        <f t="shared" si="51"/>
        <v>0</v>
      </c>
      <c r="AM133" s="250">
        <f t="shared" si="69"/>
        <v>0</v>
      </c>
      <c r="AN133" s="16"/>
      <c r="AO133" s="251" t="e">
        <f t="shared" si="70"/>
        <v>#VALUE!</v>
      </c>
      <c r="AP133" s="252" t="e">
        <f t="shared" si="52"/>
        <v>#VALUE!</v>
      </c>
      <c r="AQ133" s="253" t="e">
        <f t="shared" ca="1" si="71"/>
        <v>#DIV/0!</v>
      </c>
      <c r="AR133" s="253" t="e">
        <f t="shared" ca="1" si="53"/>
        <v>#DIV/0!</v>
      </c>
      <c r="AS133" s="254" t="e">
        <f t="shared" ca="1" si="72"/>
        <v>#VALUE!</v>
      </c>
      <c r="AT133" s="253" t="e">
        <f t="shared" ca="1" si="54"/>
        <v>#DIV/0!</v>
      </c>
      <c r="AU133" s="253" t="e">
        <f t="shared" ca="1" si="55"/>
        <v>#DIV/0!</v>
      </c>
    </row>
    <row r="134" spans="1:47" outlineLevel="1" x14ac:dyDescent="0.3">
      <c r="A134" s="52" t="str">
        <f t="shared" si="73"/>
        <v/>
      </c>
      <c r="B134" s="52" t="str">
        <f t="shared" si="56"/>
        <v/>
      </c>
      <c r="C134" s="236" t="str">
        <f t="shared" si="74"/>
        <v/>
      </c>
      <c r="D134" s="236" t="str">
        <f t="shared" si="57"/>
        <v/>
      </c>
      <c r="E134" s="237" t="str">
        <f t="shared" si="75"/>
        <v/>
      </c>
      <c r="F134" s="237" t="str">
        <f t="shared" si="76"/>
        <v/>
      </c>
      <c r="G134" s="238" t="str">
        <f t="shared" si="77"/>
        <v/>
      </c>
      <c r="H134" s="239" t="str">
        <f t="shared" si="78"/>
        <v/>
      </c>
      <c r="I134" s="237" t="str">
        <f t="shared" si="79"/>
        <v/>
      </c>
      <c r="J134" s="240" t="str">
        <f t="shared" si="80"/>
        <v/>
      </c>
      <c r="K134" s="241" t="str">
        <f t="shared" si="58"/>
        <v/>
      </c>
      <c r="L134" s="242" t="str">
        <f t="shared" si="59"/>
        <v/>
      </c>
      <c r="M134" s="242" t="str">
        <f t="shared" si="60"/>
        <v/>
      </c>
      <c r="N134" s="242" t="str">
        <f t="shared" si="61"/>
        <v/>
      </c>
      <c r="O134" s="243" t="str">
        <f t="shared" si="42"/>
        <v/>
      </c>
      <c r="P134" s="244" t="str">
        <f t="shared" si="62"/>
        <v/>
      </c>
      <c r="Q134" s="244" t="str">
        <f t="shared" si="81"/>
        <v/>
      </c>
      <c r="R134" s="244"/>
      <c r="S134" s="245" t="str">
        <f t="shared" si="63"/>
        <v/>
      </c>
      <c r="T134" s="244" t="str">
        <f t="shared" si="64"/>
        <v/>
      </c>
      <c r="U134" s="244" t="str">
        <f t="shared" si="82"/>
        <v/>
      </c>
      <c r="V134" s="244"/>
      <c r="W134" s="244" t="str">
        <f t="shared" si="83"/>
        <v/>
      </c>
      <c r="X134" s="246" t="str">
        <f t="shared" si="43"/>
        <v/>
      </c>
      <c r="Y134" s="240" t="str">
        <f t="shared" si="65"/>
        <v/>
      </c>
      <c r="Z134" s="240">
        <f t="shared" si="66"/>
        <v>0</v>
      </c>
      <c r="AA134" s="240"/>
      <c r="AB134" s="240">
        <f t="shared" si="44"/>
        <v>0</v>
      </c>
      <c r="AC134" s="244" t="str">
        <f t="shared" si="45"/>
        <v/>
      </c>
      <c r="AD134" s="244" t="str">
        <f t="shared" si="46"/>
        <v/>
      </c>
      <c r="AE134" s="247">
        <f t="shared" si="47"/>
        <v>0</v>
      </c>
      <c r="AF134" s="247" t="str">
        <f t="shared" si="48"/>
        <v/>
      </c>
      <c r="AG134" s="244" t="str">
        <f t="shared" si="49"/>
        <v/>
      </c>
      <c r="AH134" s="61" t="str">
        <f t="shared" si="67"/>
        <v/>
      </c>
      <c r="AI134" s="248">
        <f t="shared" si="68"/>
        <v>0</v>
      </c>
      <c r="AJ134" s="244">
        <f t="shared" si="50"/>
        <v>0</v>
      </c>
      <c r="AK134" s="25"/>
      <c r="AL134" s="249">
        <f t="shared" si="51"/>
        <v>0</v>
      </c>
      <c r="AM134" s="250">
        <f t="shared" si="69"/>
        <v>0</v>
      </c>
      <c r="AN134" s="16"/>
      <c r="AO134" s="251" t="e">
        <f t="shared" si="70"/>
        <v>#VALUE!</v>
      </c>
      <c r="AP134" s="252" t="e">
        <f t="shared" si="52"/>
        <v>#VALUE!</v>
      </c>
      <c r="AQ134" s="253" t="e">
        <f t="shared" ca="1" si="71"/>
        <v>#DIV/0!</v>
      </c>
      <c r="AR134" s="253" t="e">
        <f t="shared" ca="1" si="53"/>
        <v>#DIV/0!</v>
      </c>
      <c r="AS134" s="254" t="e">
        <f t="shared" ca="1" si="72"/>
        <v>#VALUE!</v>
      </c>
      <c r="AT134" s="253" t="e">
        <f t="shared" ca="1" si="54"/>
        <v>#DIV/0!</v>
      </c>
      <c r="AU134" s="253" t="e">
        <f t="shared" ca="1" si="55"/>
        <v>#DIV/0!</v>
      </c>
    </row>
    <row r="135" spans="1:47" outlineLevel="1" x14ac:dyDescent="0.3">
      <c r="A135" s="52" t="str">
        <f t="shared" si="73"/>
        <v/>
      </c>
      <c r="B135" s="52" t="str">
        <f t="shared" si="56"/>
        <v/>
      </c>
      <c r="C135" s="236" t="str">
        <f t="shared" si="74"/>
        <v/>
      </c>
      <c r="D135" s="236" t="str">
        <f t="shared" si="57"/>
        <v/>
      </c>
      <c r="E135" s="237" t="str">
        <f t="shared" si="75"/>
        <v/>
      </c>
      <c r="F135" s="237" t="str">
        <f t="shared" si="76"/>
        <v/>
      </c>
      <c r="G135" s="238" t="str">
        <f t="shared" si="77"/>
        <v/>
      </c>
      <c r="H135" s="239" t="str">
        <f t="shared" si="78"/>
        <v/>
      </c>
      <c r="I135" s="237" t="str">
        <f t="shared" si="79"/>
        <v/>
      </c>
      <c r="J135" s="240" t="str">
        <f t="shared" si="80"/>
        <v/>
      </c>
      <c r="K135" s="241" t="str">
        <f t="shared" si="58"/>
        <v/>
      </c>
      <c r="L135" s="242" t="str">
        <f t="shared" si="59"/>
        <v/>
      </c>
      <c r="M135" s="242" t="str">
        <f t="shared" si="60"/>
        <v/>
      </c>
      <c r="N135" s="242" t="str">
        <f t="shared" si="61"/>
        <v/>
      </c>
      <c r="O135" s="243" t="str">
        <f t="shared" si="42"/>
        <v/>
      </c>
      <c r="P135" s="244" t="str">
        <f t="shared" si="62"/>
        <v/>
      </c>
      <c r="Q135" s="244" t="str">
        <f t="shared" si="81"/>
        <v/>
      </c>
      <c r="R135" s="244"/>
      <c r="S135" s="245" t="str">
        <f t="shared" si="63"/>
        <v/>
      </c>
      <c r="T135" s="244" t="str">
        <f t="shared" si="64"/>
        <v/>
      </c>
      <c r="U135" s="244" t="str">
        <f t="shared" si="82"/>
        <v/>
      </c>
      <c r="V135" s="244"/>
      <c r="W135" s="244" t="str">
        <f t="shared" si="83"/>
        <v/>
      </c>
      <c r="X135" s="246" t="str">
        <f t="shared" si="43"/>
        <v/>
      </c>
      <c r="Y135" s="240" t="str">
        <f t="shared" si="65"/>
        <v/>
      </c>
      <c r="Z135" s="240">
        <f t="shared" si="66"/>
        <v>0</v>
      </c>
      <c r="AA135" s="240"/>
      <c r="AB135" s="240">
        <f t="shared" si="44"/>
        <v>0</v>
      </c>
      <c r="AC135" s="244" t="str">
        <f t="shared" si="45"/>
        <v/>
      </c>
      <c r="AD135" s="244" t="str">
        <f t="shared" si="46"/>
        <v/>
      </c>
      <c r="AE135" s="247">
        <f t="shared" si="47"/>
        <v>0</v>
      </c>
      <c r="AF135" s="247" t="str">
        <f t="shared" si="48"/>
        <v/>
      </c>
      <c r="AG135" s="244" t="str">
        <f t="shared" si="49"/>
        <v/>
      </c>
      <c r="AH135" s="61" t="str">
        <f t="shared" si="67"/>
        <v/>
      </c>
      <c r="AI135" s="248">
        <f t="shared" si="68"/>
        <v>0</v>
      </c>
      <c r="AJ135" s="244">
        <f t="shared" si="50"/>
        <v>0</v>
      </c>
      <c r="AK135" s="25"/>
      <c r="AL135" s="249">
        <f t="shared" si="51"/>
        <v>0</v>
      </c>
      <c r="AM135" s="250">
        <f t="shared" si="69"/>
        <v>0</v>
      </c>
      <c r="AN135" s="16"/>
      <c r="AO135" s="251" t="e">
        <f t="shared" si="70"/>
        <v>#VALUE!</v>
      </c>
      <c r="AP135" s="252" t="e">
        <f t="shared" si="52"/>
        <v>#VALUE!</v>
      </c>
      <c r="AQ135" s="253" t="e">
        <f t="shared" ca="1" si="71"/>
        <v>#DIV/0!</v>
      </c>
      <c r="AR135" s="253" t="e">
        <f t="shared" ca="1" si="53"/>
        <v>#DIV/0!</v>
      </c>
      <c r="AS135" s="254" t="e">
        <f t="shared" ca="1" si="72"/>
        <v>#VALUE!</v>
      </c>
      <c r="AT135" s="253" t="e">
        <f t="shared" ca="1" si="54"/>
        <v>#DIV/0!</v>
      </c>
      <c r="AU135" s="253" t="e">
        <f t="shared" ca="1" si="55"/>
        <v>#DIV/0!</v>
      </c>
    </row>
    <row r="136" spans="1:47" outlineLevel="1" x14ac:dyDescent="0.3">
      <c r="A136" s="52" t="str">
        <f t="shared" si="73"/>
        <v/>
      </c>
      <c r="B136" s="52" t="str">
        <f t="shared" si="56"/>
        <v/>
      </c>
      <c r="C136" s="236" t="str">
        <f t="shared" si="74"/>
        <v/>
      </c>
      <c r="D136" s="236" t="str">
        <f t="shared" si="57"/>
        <v/>
      </c>
      <c r="E136" s="237" t="str">
        <f t="shared" si="75"/>
        <v/>
      </c>
      <c r="F136" s="237" t="str">
        <f t="shared" si="76"/>
        <v/>
      </c>
      <c r="G136" s="238" t="str">
        <f t="shared" si="77"/>
        <v/>
      </c>
      <c r="H136" s="239" t="str">
        <f t="shared" si="78"/>
        <v/>
      </c>
      <c r="I136" s="237" t="str">
        <f t="shared" si="79"/>
        <v/>
      </c>
      <c r="J136" s="240" t="str">
        <f t="shared" si="80"/>
        <v/>
      </c>
      <c r="K136" s="241" t="str">
        <f t="shared" si="58"/>
        <v/>
      </c>
      <c r="L136" s="242" t="str">
        <f t="shared" si="59"/>
        <v/>
      </c>
      <c r="M136" s="242" t="str">
        <f t="shared" si="60"/>
        <v/>
      </c>
      <c r="N136" s="242" t="str">
        <f t="shared" si="61"/>
        <v/>
      </c>
      <c r="O136" s="243" t="str">
        <f t="shared" si="42"/>
        <v/>
      </c>
      <c r="P136" s="244" t="str">
        <f t="shared" si="62"/>
        <v/>
      </c>
      <c r="Q136" s="244" t="str">
        <f t="shared" si="81"/>
        <v/>
      </c>
      <c r="R136" s="244"/>
      <c r="S136" s="245" t="str">
        <f t="shared" si="63"/>
        <v/>
      </c>
      <c r="T136" s="244" t="str">
        <f t="shared" si="64"/>
        <v/>
      </c>
      <c r="U136" s="244" t="str">
        <f t="shared" si="82"/>
        <v/>
      </c>
      <c r="V136" s="244"/>
      <c r="W136" s="244" t="str">
        <f t="shared" si="83"/>
        <v/>
      </c>
      <c r="X136" s="246" t="str">
        <f t="shared" si="43"/>
        <v/>
      </c>
      <c r="Y136" s="240" t="str">
        <f t="shared" si="65"/>
        <v/>
      </c>
      <c r="Z136" s="240">
        <f t="shared" si="66"/>
        <v>0</v>
      </c>
      <c r="AA136" s="240"/>
      <c r="AB136" s="240">
        <f t="shared" si="44"/>
        <v>0</v>
      </c>
      <c r="AC136" s="244" t="str">
        <f t="shared" si="45"/>
        <v/>
      </c>
      <c r="AD136" s="244" t="str">
        <f t="shared" si="46"/>
        <v/>
      </c>
      <c r="AE136" s="247">
        <f t="shared" si="47"/>
        <v>0</v>
      </c>
      <c r="AF136" s="247" t="str">
        <f t="shared" si="48"/>
        <v/>
      </c>
      <c r="AG136" s="244" t="str">
        <f t="shared" si="49"/>
        <v/>
      </c>
      <c r="AH136" s="61" t="str">
        <f t="shared" si="67"/>
        <v/>
      </c>
      <c r="AI136" s="248">
        <f t="shared" si="68"/>
        <v>0</v>
      </c>
      <c r="AJ136" s="244">
        <f t="shared" si="50"/>
        <v>0</v>
      </c>
      <c r="AK136" s="25"/>
      <c r="AL136" s="249">
        <f t="shared" si="51"/>
        <v>0</v>
      </c>
      <c r="AM136" s="250">
        <f t="shared" si="69"/>
        <v>0</v>
      </c>
      <c r="AN136" s="16"/>
      <c r="AO136" s="251" t="e">
        <f t="shared" si="70"/>
        <v>#VALUE!</v>
      </c>
      <c r="AP136" s="252" t="e">
        <f t="shared" si="52"/>
        <v>#VALUE!</v>
      </c>
      <c r="AQ136" s="253" t="e">
        <f t="shared" ca="1" si="71"/>
        <v>#DIV/0!</v>
      </c>
      <c r="AR136" s="253" t="e">
        <f t="shared" ca="1" si="53"/>
        <v>#DIV/0!</v>
      </c>
      <c r="AS136" s="254" t="e">
        <f t="shared" ca="1" si="72"/>
        <v>#VALUE!</v>
      </c>
      <c r="AT136" s="253" t="e">
        <f t="shared" ca="1" si="54"/>
        <v>#DIV/0!</v>
      </c>
      <c r="AU136" s="253" t="e">
        <f t="shared" ca="1" si="55"/>
        <v>#DIV/0!</v>
      </c>
    </row>
    <row r="137" spans="1:47" outlineLevel="1" x14ac:dyDescent="0.3">
      <c r="A137" s="52" t="str">
        <f t="shared" si="73"/>
        <v/>
      </c>
      <c r="B137" s="52" t="str">
        <f t="shared" si="56"/>
        <v/>
      </c>
      <c r="C137" s="236" t="str">
        <f t="shared" si="74"/>
        <v/>
      </c>
      <c r="D137" s="236" t="str">
        <f t="shared" si="57"/>
        <v/>
      </c>
      <c r="E137" s="237" t="str">
        <f t="shared" si="75"/>
        <v/>
      </c>
      <c r="F137" s="237" t="str">
        <f t="shared" si="76"/>
        <v/>
      </c>
      <c r="G137" s="238" t="str">
        <f t="shared" si="77"/>
        <v/>
      </c>
      <c r="H137" s="239" t="str">
        <f t="shared" si="78"/>
        <v/>
      </c>
      <c r="I137" s="237" t="str">
        <f t="shared" si="79"/>
        <v/>
      </c>
      <c r="J137" s="240" t="str">
        <f t="shared" si="80"/>
        <v/>
      </c>
      <c r="K137" s="241" t="str">
        <f t="shared" si="58"/>
        <v/>
      </c>
      <c r="L137" s="242" t="str">
        <f t="shared" si="59"/>
        <v/>
      </c>
      <c r="M137" s="242" t="str">
        <f t="shared" si="60"/>
        <v/>
      </c>
      <c r="N137" s="242" t="str">
        <f t="shared" si="61"/>
        <v/>
      </c>
      <c r="O137" s="243" t="str">
        <f t="shared" si="42"/>
        <v/>
      </c>
      <c r="P137" s="244" t="str">
        <f t="shared" si="62"/>
        <v/>
      </c>
      <c r="Q137" s="244" t="str">
        <f t="shared" si="81"/>
        <v/>
      </c>
      <c r="R137" s="244"/>
      <c r="S137" s="245" t="str">
        <f t="shared" si="63"/>
        <v/>
      </c>
      <c r="T137" s="244" t="str">
        <f t="shared" si="64"/>
        <v/>
      </c>
      <c r="U137" s="244" t="str">
        <f t="shared" si="82"/>
        <v/>
      </c>
      <c r="V137" s="244"/>
      <c r="W137" s="244" t="str">
        <f t="shared" si="83"/>
        <v/>
      </c>
      <c r="X137" s="246" t="str">
        <f t="shared" si="43"/>
        <v/>
      </c>
      <c r="Y137" s="240" t="str">
        <f t="shared" si="65"/>
        <v/>
      </c>
      <c r="Z137" s="240">
        <f t="shared" si="66"/>
        <v>0</v>
      </c>
      <c r="AA137" s="240"/>
      <c r="AB137" s="240">
        <f t="shared" si="44"/>
        <v>0</v>
      </c>
      <c r="AC137" s="244" t="str">
        <f t="shared" si="45"/>
        <v/>
      </c>
      <c r="AD137" s="244" t="str">
        <f t="shared" si="46"/>
        <v/>
      </c>
      <c r="AE137" s="247">
        <f t="shared" si="47"/>
        <v>0</v>
      </c>
      <c r="AF137" s="247" t="str">
        <f t="shared" si="48"/>
        <v/>
      </c>
      <c r="AG137" s="244" t="str">
        <f t="shared" si="49"/>
        <v/>
      </c>
      <c r="AH137" s="61" t="str">
        <f t="shared" si="67"/>
        <v/>
      </c>
      <c r="AI137" s="248">
        <f t="shared" si="68"/>
        <v>0</v>
      </c>
      <c r="AJ137" s="244">
        <f t="shared" si="50"/>
        <v>0</v>
      </c>
      <c r="AK137" s="25"/>
      <c r="AL137" s="249">
        <f t="shared" si="51"/>
        <v>0</v>
      </c>
      <c r="AM137" s="250">
        <f t="shared" si="69"/>
        <v>0</v>
      </c>
      <c r="AN137" s="16"/>
      <c r="AO137" s="251" t="e">
        <f t="shared" si="70"/>
        <v>#VALUE!</v>
      </c>
      <c r="AP137" s="252" t="e">
        <f t="shared" si="52"/>
        <v>#VALUE!</v>
      </c>
      <c r="AQ137" s="253" t="e">
        <f t="shared" ca="1" si="71"/>
        <v>#DIV/0!</v>
      </c>
      <c r="AR137" s="253" t="e">
        <f t="shared" ca="1" si="53"/>
        <v>#DIV/0!</v>
      </c>
      <c r="AS137" s="254" t="e">
        <f t="shared" ca="1" si="72"/>
        <v>#VALUE!</v>
      </c>
      <c r="AT137" s="253" t="e">
        <f t="shared" ca="1" si="54"/>
        <v>#DIV/0!</v>
      </c>
      <c r="AU137" s="253" t="e">
        <f t="shared" ca="1" si="55"/>
        <v>#DIV/0!</v>
      </c>
    </row>
    <row r="138" spans="1:47" outlineLevel="1" x14ac:dyDescent="0.3">
      <c r="A138" s="52" t="str">
        <f t="shared" si="73"/>
        <v/>
      </c>
      <c r="B138" s="52" t="str">
        <f t="shared" si="56"/>
        <v/>
      </c>
      <c r="C138" s="236" t="str">
        <f t="shared" si="74"/>
        <v/>
      </c>
      <c r="D138" s="236" t="str">
        <f t="shared" si="57"/>
        <v/>
      </c>
      <c r="E138" s="237" t="str">
        <f t="shared" si="75"/>
        <v/>
      </c>
      <c r="F138" s="237" t="str">
        <f t="shared" si="76"/>
        <v/>
      </c>
      <c r="G138" s="238" t="str">
        <f t="shared" si="77"/>
        <v/>
      </c>
      <c r="H138" s="239" t="str">
        <f t="shared" si="78"/>
        <v/>
      </c>
      <c r="I138" s="237" t="str">
        <f t="shared" si="79"/>
        <v/>
      </c>
      <c r="J138" s="240" t="str">
        <f t="shared" si="80"/>
        <v/>
      </c>
      <c r="K138" s="241" t="str">
        <f t="shared" si="58"/>
        <v/>
      </c>
      <c r="L138" s="242" t="str">
        <f t="shared" si="59"/>
        <v/>
      </c>
      <c r="M138" s="242" t="str">
        <f t="shared" si="60"/>
        <v/>
      </c>
      <c r="N138" s="242" t="str">
        <f t="shared" si="61"/>
        <v/>
      </c>
      <c r="O138" s="243" t="str">
        <f t="shared" si="42"/>
        <v/>
      </c>
      <c r="P138" s="244" t="str">
        <f t="shared" si="62"/>
        <v/>
      </c>
      <c r="Q138" s="244" t="str">
        <f t="shared" si="81"/>
        <v/>
      </c>
      <c r="R138" s="244"/>
      <c r="S138" s="245" t="str">
        <f t="shared" si="63"/>
        <v/>
      </c>
      <c r="T138" s="244" t="str">
        <f t="shared" si="64"/>
        <v/>
      </c>
      <c r="U138" s="244" t="str">
        <f t="shared" si="82"/>
        <v/>
      </c>
      <c r="V138" s="244"/>
      <c r="W138" s="244" t="str">
        <f t="shared" si="83"/>
        <v/>
      </c>
      <c r="X138" s="246" t="str">
        <f t="shared" si="43"/>
        <v/>
      </c>
      <c r="Y138" s="240" t="str">
        <f t="shared" si="65"/>
        <v/>
      </c>
      <c r="Z138" s="240">
        <f t="shared" si="66"/>
        <v>0</v>
      </c>
      <c r="AA138" s="240"/>
      <c r="AB138" s="240">
        <f t="shared" si="44"/>
        <v>0</v>
      </c>
      <c r="AC138" s="244" t="str">
        <f t="shared" si="45"/>
        <v/>
      </c>
      <c r="AD138" s="244" t="str">
        <f t="shared" si="46"/>
        <v/>
      </c>
      <c r="AE138" s="247">
        <f t="shared" si="47"/>
        <v>0</v>
      </c>
      <c r="AF138" s="247" t="str">
        <f t="shared" si="48"/>
        <v/>
      </c>
      <c r="AG138" s="244" t="str">
        <f t="shared" si="49"/>
        <v/>
      </c>
      <c r="AH138" s="61" t="str">
        <f t="shared" si="67"/>
        <v/>
      </c>
      <c r="AI138" s="248">
        <f t="shared" si="68"/>
        <v>0</v>
      </c>
      <c r="AJ138" s="244">
        <f t="shared" si="50"/>
        <v>0</v>
      </c>
      <c r="AK138" s="25"/>
      <c r="AL138" s="249">
        <f t="shared" si="51"/>
        <v>0</v>
      </c>
      <c r="AM138" s="250">
        <f t="shared" si="69"/>
        <v>0</v>
      </c>
      <c r="AN138" s="16"/>
      <c r="AO138" s="251" t="e">
        <f t="shared" si="70"/>
        <v>#VALUE!</v>
      </c>
      <c r="AP138" s="252" t="e">
        <f t="shared" si="52"/>
        <v>#VALUE!</v>
      </c>
      <c r="AQ138" s="253" t="e">
        <f t="shared" ca="1" si="71"/>
        <v>#DIV/0!</v>
      </c>
      <c r="AR138" s="253" t="e">
        <f t="shared" ca="1" si="53"/>
        <v>#DIV/0!</v>
      </c>
      <c r="AS138" s="254" t="e">
        <f t="shared" ca="1" si="72"/>
        <v>#VALUE!</v>
      </c>
      <c r="AT138" s="253" t="e">
        <f t="shared" ca="1" si="54"/>
        <v>#DIV/0!</v>
      </c>
      <c r="AU138" s="253" t="e">
        <f t="shared" ca="1" si="55"/>
        <v>#DIV/0!</v>
      </c>
    </row>
    <row r="139" spans="1:47" outlineLevel="1" x14ac:dyDescent="0.3">
      <c r="A139" s="52" t="str">
        <f t="shared" si="73"/>
        <v/>
      </c>
      <c r="B139" s="52" t="str">
        <f t="shared" si="56"/>
        <v/>
      </c>
      <c r="C139" s="236" t="str">
        <f t="shared" si="74"/>
        <v/>
      </c>
      <c r="D139" s="236" t="str">
        <f t="shared" si="57"/>
        <v/>
      </c>
      <c r="E139" s="237" t="str">
        <f t="shared" si="75"/>
        <v/>
      </c>
      <c r="F139" s="237" t="str">
        <f t="shared" si="76"/>
        <v/>
      </c>
      <c r="G139" s="238" t="str">
        <f t="shared" si="77"/>
        <v/>
      </c>
      <c r="H139" s="239" t="str">
        <f t="shared" si="78"/>
        <v/>
      </c>
      <c r="I139" s="237" t="str">
        <f t="shared" si="79"/>
        <v/>
      </c>
      <c r="J139" s="240" t="str">
        <f t="shared" si="80"/>
        <v/>
      </c>
      <c r="K139" s="241" t="str">
        <f t="shared" si="58"/>
        <v/>
      </c>
      <c r="L139" s="242" t="str">
        <f t="shared" si="59"/>
        <v/>
      </c>
      <c r="M139" s="242" t="str">
        <f t="shared" si="60"/>
        <v/>
      </c>
      <c r="N139" s="242" t="str">
        <f t="shared" si="61"/>
        <v/>
      </c>
      <c r="O139" s="243" t="str">
        <f t="shared" si="42"/>
        <v/>
      </c>
      <c r="P139" s="244" t="str">
        <f t="shared" si="62"/>
        <v/>
      </c>
      <c r="Q139" s="244" t="str">
        <f t="shared" si="81"/>
        <v/>
      </c>
      <c r="R139" s="244"/>
      <c r="S139" s="245" t="str">
        <f t="shared" si="63"/>
        <v/>
      </c>
      <c r="T139" s="244" t="str">
        <f t="shared" si="64"/>
        <v/>
      </c>
      <c r="U139" s="244" t="str">
        <f t="shared" si="82"/>
        <v/>
      </c>
      <c r="V139" s="244"/>
      <c r="W139" s="244" t="str">
        <f t="shared" si="83"/>
        <v/>
      </c>
      <c r="X139" s="246" t="str">
        <f t="shared" si="43"/>
        <v/>
      </c>
      <c r="Y139" s="240" t="str">
        <f t="shared" si="65"/>
        <v/>
      </c>
      <c r="Z139" s="240">
        <f t="shared" si="66"/>
        <v>0</v>
      </c>
      <c r="AA139" s="240"/>
      <c r="AB139" s="240">
        <f t="shared" si="44"/>
        <v>0</v>
      </c>
      <c r="AC139" s="244" t="str">
        <f t="shared" si="45"/>
        <v/>
      </c>
      <c r="AD139" s="244" t="str">
        <f t="shared" si="46"/>
        <v/>
      </c>
      <c r="AE139" s="247">
        <f t="shared" si="47"/>
        <v>0</v>
      </c>
      <c r="AF139" s="247" t="str">
        <f t="shared" si="48"/>
        <v/>
      </c>
      <c r="AG139" s="244" t="str">
        <f t="shared" si="49"/>
        <v/>
      </c>
      <c r="AH139" s="61" t="str">
        <f t="shared" si="67"/>
        <v/>
      </c>
      <c r="AI139" s="248">
        <f t="shared" si="68"/>
        <v>0</v>
      </c>
      <c r="AJ139" s="244">
        <f t="shared" si="50"/>
        <v>0</v>
      </c>
      <c r="AK139" s="25"/>
      <c r="AL139" s="249">
        <f t="shared" si="51"/>
        <v>0</v>
      </c>
      <c r="AM139" s="250">
        <f t="shared" si="69"/>
        <v>0</v>
      </c>
      <c r="AN139" s="16"/>
      <c r="AO139" s="251" t="e">
        <f t="shared" si="70"/>
        <v>#VALUE!</v>
      </c>
      <c r="AP139" s="252" t="e">
        <f t="shared" si="52"/>
        <v>#VALUE!</v>
      </c>
      <c r="AQ139" s="253" t="e">
        <f t="shared" ca="1" si="71"/>
        <v>#DIV/0!</v>
      </c>
      <c r="AR139" s="253" t="e">
        <f t="shared" ca="1" si="53"/>
        <v>#DIV/0!</v>
      </c>
      <c r="AS139" s="254" t="e">
        <f t="shared" ca="1" si="72"/>
        <v>#VALUE!</v>
      </c>
      <c r="AT139" s="253" t="e">
        <f t="shared" ca="1" si="54"/>
        <v>#DIV/0!</v>
      </c>
      <c r="AU139" s="253" t="e">
        <f t="shared" ca="1" si="55"/>
        <v>#DIV/0!</v>
      </c>
    </row>
    <row r="140" spans="1:47" outlineLevel="1" x14ac:dyDescent="0.3">
      <c r="A140" s="52" t="str">
        <f t="shared" si="73"/>
        <v/>
      </c>
      <c r="B140" s="52" t="str">
        <f t="shared" si="56"/>
        <v/>
      </c>
      <c r="C140" s="236" t="str">
        <f t="shared" si="74"/>
        <v/>
      </c>
      <c r="D140" s="236" t="str">
        <f t="shared" si="57"/>
        <v/>
      </c>
      <c r="E140" s="237" t="str">
        <f t="shared" si="75"/>
        <v/>
      </c>
      <c r="F140" s="237" t="str">
        <f t="shared" si="76"/>
        <v/>
      </c>
      <c r="G140" s="238" t="str">
        <f t="shared" si="77"/>
        <v/>
      </c>
      <c r="H140" s="239" t="str">
        <f t="shared" si="78"/>
        <v/>
      </c>
      <c r="I140" s="237" t="str">
        <f t="shared" si="79"/>
        <v/>
      </c>
      <c r="J140" s="240" t="str">
        <f t="shared" si="80"/>
        <v/>
      </c>
      <c r="K140" s="241" t="str">
        <f t="shared" si="58"/>
        <v/>
      </c>
      <c r="L140" s="242" t="str">
        <f t="shared" si="59"/>
        <v/>
      </c>
      <c r="M140" s="242" t="str">
        <f t="shared" si="60"/>
        <v/>
      </c>
      <c r="N140" s="242" t="str">
        <f t="shared" si="61"/>
        <v/>
      </c>
      <c r="O140" s="243" t="str">
        <f t="shared" si="42"/>
        <v/>
      </c>
      <c r="P140" s="244" t="str">
        <f t="shared" si="62"/>
        <v/>
      </c>
      <c r="Q140" s="244" t="str">
        <f t="shared" si="81"/>
        <v/>
      </c>
      <c r="R140" s="244"/>
      <c r="S140" s="245" t="str">
        <f t="shared" si="63"/>
        <v/>
      </c>
      <c r="T140" s="244" t="str">
        <f t="shared" si="64"/>
        <v/>
      </c>
      <c r="U140" s="244" t="str">
        <f t="shared" si="82"/>
        <v/>
      </c>
      <c r="V140" s="244"/>
      <c r="W140" s="244" t="str">
        <f t="shared" si="83"/>
        <v/>
      </c>
      <c r="X140" s="246" t="str">
        <f t="shared" si="43"/>
        <v/>
      </c>
      <c r="Y140" s="240" t="str">
        <f t="shared" si="65"/>
        <v/>
      </c>
      <c r="Z140" s="240">
        <f t="shared" si="66"/>
        <v>0</v>
      </c>
      <c r="AA140" s="240"/>
      <c r="AB140" s="240">
        <f t="shared" si="44"/>
        <v>0</v>
      </c>
      <c r="AC140" s="244" t="str">
        <f t="shared" si="45"/>
        <v/>
      </c>
      <c r="AD140" s="244" t="str">
        <f t="shared" si="46"/>
        <v/>
      </c>
      <c r="AE140" s="247">
        <f t="shared" si="47"/>
        <v>0</v>
      </c>
      <c r="AF140" s="247" t="str">
        <f t="shared" si="48"/>
        <v/>
      </c>
      <c r="AG140" s="244" t="str">
        <f t="shared" si="49"/>
        <v/>
      </c>
      <c r="AH140" s="61" t="str">
        <f t="shared" si="67"/>
        <v/>
      </c>
      <c r="AI140" s="248">
        <f t="shared" si="68"/>
        <v>0</v>
      </c>
      <c r="AJ140" s="244">
        <f t="shared" si="50"/>
        <v>0</v>
      </c>
      <c r="AK140" s="25"/>
      <c r="AL140" s="249">
        <f t="shared" si="51"/>
        <v>0</v>
      </c>
      <c r="AM140" s="250">
        <f t="shared" si="69"/>
        <v>0</v>
      </c>
      <c r="AN140" s="16"/>
      <c r="AO140" s="251" t="e">
        <f t="shared" si="70"/>
        <v>#VALUE!</v>
      </c>
      <c r="AP140" s="252" t="e">
        <f t="shared" si="52"/>
        <v>#VALUE!</v>
      </c>
      <c r="AQ140" s="253" t="e">
        <f t="shared" ca="1" si="71"/>
        <v>#DIV/0!</v>
      </c>
      <c r="AR140" s="253" t="e">
        <f t="shared" ca="1" si="53"/>
        <v>#DIV/0!</v>
      </c>
      <c r="AS140" s="254" t="e">
        <f t="shared" ca="1" si="72"/>
        <v>#VALUE!</v>
      </c>
      <c r="AT140" s="253" t="e">
        <f t="shared" ca="1" si="54"/>
        <v>#DIV/0!</v>
      </c>
      <c r="AU140" s="253" t="e">
        <f t="shared" ca="1" si="55"/>
        <v>#DIV/0!</v>
      </c>
    </row>
    <row r="141" spans="1:47" outlineLevel="1" x14ac:dyDescent="0.3">
      <c r="A141" s="52" t="str">
        <f t="shared" si="73"/>
        <v/>
      </c>
      <c r="B141" s="52" t="str">
        <f t="shared" si="56"/>
        <v/>
      </c>
      <c r="C141" s="236" t="str">
        <f t="shared" si="74"/>
        <v/>
      </c>
      <c r="D141" s="236" t="str">
        <f t="shared" si="57"/>
        <v/>
      </c>
      <c r="E141" s="237" t="str">
        <f t="shared" si="75"/>
        <v/>
      </c>
      <c r="F141" s="237" t="str">
        <f t="shared" si="76"/>
        <v/>
      </c>
      <c r="G141" s="238" t="str">
        <f t="shared" si="77"/>
        <v/>
      </c>
      <c r="H141" s="239" t="str">
        <f t="shared" si="78"/>
        <v/>
      </c>
      <c r="I141" s="237" t="str">
        <f t="shared" si="79"/>
        <v/>
      </c>
      <c r="J141" s="240" t="str">
        <f t="shared" si="80"/>
        <v/>
      </c>
      <c r="K141" s="241" t="str">
        <f t="shared" si="58"/>
        <v/>
      </c>
      <c r="L141" s="242" t="str">
        <f t="shared" si="59"/>
        <v/>
      </c>
      <c r="M141" s="242" t="str">
        <f t="shared" si="60"/>
        <v/>
      </c>
      <c r="N141" s="242" t="str">
        <f t="shared" si="61"/>
        <v/>
      </c>
      <c r="O141" s="243" t="str">
        <f t="shared" si="42"/>
        <v/>
      </c>
      <c r="P141" s="244" t="str">
        <f t="shared" si="62"/>
        <v/>
      </c>
      <c r="Q141" s="244" t="str">
        <f t="shared" si="81"/>
        <v/>
      </c>
      <c r="R141" s="244"/>
      <c r="S141" s="245" t="str">
        <f t="shared" si="63"/>
        <v/>
      </c>
      <c r="T141" s="244" t="str">
        <f t="shared" si="64"/>
        <v/>
      </c>
      <c r="U141" s="244" t="str">
        <f t="shared" si="82"/>
        <v/>
      </c>
      <c r="V141" s="244"/>
      <c r="W141" s="244" t="str">
        <f t="shared" si="83"/>
        <v/>
      </c>
      <c r="X141" s="246" t="str">
        <f t="shared" si="43"/>
        <v/>
      </c>
      <c r="Y141" s="240" t="str">
        <f t="shared" si="65"/>
        <v/>
      </c>
      <c r="Z141" s="240">
        <f t="shared" si="66"/>
        <v>0</v>
      </c>
      <c r="AA141" s="240"/>
      <c r="AB141" s="240">
        <f t="shared" si="44"/>
        <v>0</v>
      </c>
      <c r="AC141" s="244" t="str">
        <f t="shared" si="45"/>
        <v/>
      </c>
      <c r="AD141" s="244" t="str">
        <f t="shared" si="46"/>
        <v/>
      </c>
      <c r="AE141" s="247">
        <f t="shared" si="47"/>
        <v>0</v>
      </c>
      <c r="AF141" s="247" t="str">
        <f t="shared" si="48"/>
        <v/>
      </c>
      <c r="AG141" s="244" t="str">
        <f t="shared" si="49"/>
        <v/>
      </c>
      <c r="AH141" s="61" t="str">
        <f t="shared" si="67"/>
        <v/>
      </c>
      <c r="AI141" s="248">
        <f t="shared" si="68"/>
        <v>0</v>
      </c>
      <c r="AJ141" s="244">
        <f t="shared" si="50"/>
        <v>0</v>
      </c>
      <c r="AK141" s="25"/>
      <c r="AL141" s="249">
        <f t="shared" si="51"/>
        <v>0</v>
      </c>
      <c r="AM141" s="250">
        <f t="shared" si="69"/>
        <v>0</v>
      </c>
      <c r="AN141" s="16"/>
      <c r="AO141" s="251" t="e">
        <f t="shared" si="70"/>
        <v>#VALUE!</v>
      </c>
      <c r="AP141" s="252" t="e">
        <f t="shared" si="52"/>
        <v>#VALUE!</v>
      </c>
      <c r="AQ141" s="253" t="e">
        <f t="shared" ca="1" si="71"/>
        <v>#DIV/0!</v>
      </c>
      <c r="AR141" s="253" t="e">
        <f t="shared" ca="1" si="53"/>
        <v>#DIV/0!</v>
      </c>
      <c r="AS141" s="254" t="e">
        <f t="shared" ca="1" si="72"/>
        <v>#VALUE!</v>
      </c>
      <c r="AT141" s="253" t="e">
        <f t="shared" ca="1" si="54"/>
        <v>#DIV/0!</v>
      </c>
      <c r="AU141" s="253" t="e">
        <f t="shared" ca="1" si="55"/>
        <v>#DIV/0!</v>
      </c>
    </row>
    <row r="142" spans="1:47" outlineLevel="1" x14ac:dyDescent="0.3">
      <c r="A142" s="52" t="str">
        <f t="shared" si="73"/>
        <v/>
      </c>
      <c r="B142" s="52" t="str">
        <f t="shared" si="56"/>
        <v/>
      </c>
      <c r="C142" s="236" t="str">
        <f t="shared" si="74"/>
        <v/>
      </c>
      <c r="D142" s="236" t="str">
        <f t="shared" si="57"/>
        <v/>
      </c>
      <c r="E142" s="237" t="str">
        <f t="shared" si="75"/>
        <v/>
      </c>
      <c r="F142" s="237" t="str">
        <f t="shared" si="76"/>
        <v/>
      </c>
      <c r="G142" s="238" t="str">
        <f t="shared" si="77"/>
        <v/>
      </c>
      <c r="H142" s="239" t="str">
        <f t="shared" si="78"/>
        <v/>
      </c>
      <c r="I142" s="237" t="str">
        <f t="shared" si="79"/>
        <v/>
      </c>
      <c r="J142" s="240" t="str">
        <f t="shared" si="80"/>
        <v/>
      </c>
      <c r="K142" s="241" t="str">
        <f t="shared" si="58"/>
        <v/>
      </c>
      <c r="L142" s="242" t="str">
        <f t="shared" si="59"/>
        <v/>
      </c>
      <c r="M142" s="242" t="str">
        <f t="shared" si="60"/>
        <v/>
      </c>
      <c r="N142" s="242" t="str">
        <f t="shared" si="61"/>
        <v/>
      </c>
      <c r="O142" s="243" t="str">
        <f t="shared" si="42"/>
        <v/>
      </c>
      <c r="P142" s="244" t="str">
        <f t="shared" si="62"/>
        <v/>
      </c>
      <c r="Q142" s="244" t="str">
        <f t="shared" si="81"/>
        <v/>
      </c>
      <c r="R142" s="244"/>
      <c r="S142" s="245" t="str">
        <f t="shared" si="63"/>
        <v/>
      </c>
      <c r="T142" s="244" t="str">
        <f t="shared" si="64"/>
        <v/>
      </c>
      <c r="U142" s="244" t="str">
        <f t="shared" si="82"/>
        <v/>
      </c>
      <c r="V142" s="244"/>
      <c r="W142" s="244" t="str">
        <f t="shared" si="83"/>
        <v/>
      </c>
      <c r="X142" s="246" t="str">
        <f t="shared" si="43"/>
        <v/>
      </c>
      <c r="Y142" s="240" t="str">
        <f t="shared" si="65"/>
        <v/>
      </c>
      <c r="Z142" s="240">
        <f t="shared" si="66"/>
        <v>0</v>
      </c>
      <c r="AA142" s="240"/>
      <c r="AB142" s="240">
        <f t="shared" si="44"/>
        <v>0</v>
      </c>
      <c r="AC142" s="244" t="str">
        <f t="shared" si="45"/>
        <v/>
      </c>
      <c r="AD142" s="244" t="str">
        <f t="shared" si="46"/>
        <v/>
      </c>
      <c r="AE142" s="247">
        <f t="shared" si="47"/>
        <v>0</v>
      </c>
      <c r="AF142" s="247" t="str">
        <f t="shared" si="48"/>
        <v/>
      </c>
      <c r="AG142" s="244" t="str">
        <f t="shared" si="49"/>
        <v/>
      </c>
      <c r="AH142" s="61" t="str">
        <f t="shared" si="67"/>
        <v/>
      </c>
      <c r="AI142" s="248">
        <f t="shared" si="68"/>
        <v>0</v>
      </c>
      <c r="AJ142" s="244">
        <f t="shared" si="50"/>
        <v>0</v>
      </c>
      <c r="AK142" s="25"/>
      <c r="AL142" s="249">
        <f t="shared" si="51"/>
        <v>0</v>
      </c>
      <c r="AM142" s="250">
        <f t="shared" si="69"/>
        <v>0</v>
      </c>
      <c r="AN142" s="16"/>
      <c r="AO142" s="251" t="e">
        <f t="shared" si="70"/>
        <v>#VALUE!</v>
      </c>
      <c r="AP142" s="252" t="e">
        <f t="shared" si="52"/>
        <v>#VALUE!</v>
      </c>
      <c r="AQ142" s="253" t="e">
        <f t="shared" ca="1" si="71"/>
        <v>#DIV/0!</v>
      </c>
      <c r="AR142" s="253" t="e">
        <f t="shared" ca="1" si="53"/>
        <v>#DIV/0!</v>
      </c>
      <c r="AS142" s="254" t="e">
        <f t="shared" ca="1" si="72"/>
        <v>#VALUE!</v>
      </c>
      <c r="AT142" s="253" t="e">
        <f t="shared" ca="1" si="54"/>
        <v>#DIV/0!</v>
      </c>
      <c r="AU142" s="253" t="e">
        <f t="shared" ca="1" si="55"/>
        <v>#DIV/0!</v>
      </c>
    </row>
    <row r="143" spans="1:47" outlineLevel="1" x14ac:dyDescent="0.3">
      <c r="A143" s="52" t="str">
        <f t="shared" si="73"/>
        <v/>
      </c>
      <c r="B143" s="52" t="str">
        <f t="shared" si="56"/>
        <v/>
      </c>
      <c r="C143" s="236" t="str">
        <f t="shared" si="74"/>
        <v/>
      </c>
      <c r="D143" s="236" t="str">
        <f t="shared" si="57"/>
        <v/>
      </c>
      <c r="E143" s="237" t="str">
        <f t="shared" si="75"/>
        <v/>
      </c>
      <c r="F143" s="237" t="str">
        <f t="shared" si="76"/>
        <v/>
      </c>
      <c r="G143" s="238" t="str">
        <f t="shared" si="77"/>
        <v/>
      </c>
      <c r="H143" s="239" t="str">
        <f t="shared" si="78"/>
        <v/>
      </c>
      <c r="I143" s="237" t="str">
        <f t="shared" si="79"/>
        <v/>
      </c>
      <c r="J143" s="240" t="str">
        <f t="shared" si="80"/>
        <v/>
      </c>
      <c r="K143" s="241" t="str">
        <f t="shared" si="58"/>
        <v/>
      </c>
      <c r="L143" s="242" t="str">
        <f t="shared" si="59"/>
        <v/>
      </c>
      <c r="M143" s="242" t="str">
        <f t="shared" si="60"/>
        <v/>
      </c>
      <c r="N143" s="242" t="str">
        <f t="shared" si="61"/>
        <v/>
      </c>
      <c r="O143" s="243" t="str">
        <f t="shared" si="42"/>
        <v/>
      </c>
      <c r="P143" s="244" t="str">
        <f t="shared" si="62"/>
        <v/>
      </c>
      <c r="Q143" s="244" t="str">
        <f t="shared" si="81"/>
        <v/>
      </c>
      <c r="R143" s="244"/>
      <c r="S143" s="245" t="str">
        <f t="shared" si="63"/>
        <v/>
      </c>
      <c r="T143" s="244" t="str">
        <f t="shared" si="64"/>
        <v/>
      </c>
      <c r="U143" s="244" t="str">
        <f t="shared" si="82"/>
        <v/>
      </c>
      <c r="V143" s="244"/>
      <c r="W143" s="244" t="str">
        <f t="shared" si="83"/>
        <v/>
      </c>
      <c r="X143" s="246" t="str">
        <f t="shared" si="43"/>
        <v/>
      </c>
      <c r="Y143" s="240" t="str">
        <f t="shared" si="65"/>
        <v/>
      </c>
      <c r="Z143" s="240">
        <f t="shared" si="66"/>
        <v>0</v>
      </c>
      <c r="AA143" s="240"/>
      <c r="AB143" s="240">
        <f t="shared" si="44"/>
        <v>0</v>
      </c>
      <c r="AC143" s="244" t="str">
        <f t="shared" si="45"/>
        <v/>
      </c>
      <c r="AD143" s="244" t="str">
        <f t="shared" si="46"/>
        <v/>
      </c>
      <c r="AE143" s="247">
        <f t="shared" si="47"/>
        <v>0</v>
      </c>
      <c r="AF143" s="247" t="str">
        <f t="shared" si="48"/>
        <v/>
      </c>
      <c r="AG143" s="244" t="str">
        <f t="shared" si="49"/>
        <v/>
      </c>
      <c r="AH143" s="61" t="str">
        <f t="shared" si="67"/>
        <v/>
      </c>
      <c r="AI143" s="248">
        <f t="shared" si="68"/>
        <v>0</v>
      </c>
      <c r="AJ143" s="244">
        <f t="shared" si="50"/>
        <v>0</v>
      </c>
      <c r="AK143" s="25"/>
      <c r="AL143" s="249">
        <f t="shared" si="51"/>
        <v>0</v>
      </c>
      <c r="AM143" s="250">
        <f t="shared" si="69"/>
        <v>0</v>
      </c>
      <c r="AN143" s="16"/>
      <c r="AO143" s="251" t="e">
        <f t="shared" si="70"/>
        <v>#VALUE!</v>
      </c>
      <c r="AP143" s="252" t="e">
        <f t="shared" si="52"/>
        <v>#VALUE!</v>
      </c>
      <c r="AQ143" s="253" t="e">
        <f t="shared" ca="1" si="71"/>
        <v>#DIV/0!</v>
      </c>
      <c r="AR143" s="253" t="e">
        <f t="shared" ca="1" si="53"/>
        <v>#DIV/0!</v>
      </c>
      <c r="AS143" s="254" t="e">
        <f t="shared" ca="1" si="72"/>
        <v>#VALUE!</v>
      </c>
      <c r="AT143" s="253" t="e">
        <f t="shared" ca="1" si="54"/>
        <v>#DIV/0!</v>
      </c>
      <c r="AU143" s="253" t="e">
        <f t="shared" ca="1" si="55"/>
        <v>#DIV/0!</v>
      </c>
    </row>
    <row r="144" spans="1:47" outlineLevel="1" x14ac:dyDescent="0.3">
      <c r="A144" s="52" t="str">
        <f t="shared" si="73"/>
        <v/>
      </c>
      <c r="B144" s="52" t="str">
        <f t="shared" si="56"/>
        <v/>
      </c>
      <c r="C144" s="236" t="str">
        <f t="shared" si="74"/>
        <v/>
      </c>
      <c r="D144" s="236" t="str">
        <f t="shared" si="57"/>
        <v/>
      </c>
      <c r="E144" s="237" t="str">
        <f t="shared" si="75"/>
        <v/>
      </c>
      <c r="F144" s="237" t="str">
        <f t="shared" si="76"/>
        <v/>
      </c>
      <c r="G144" s="238" t="str">
        <f t="shared" si="77"/>
        <v/>
      </c>
      <c r="H144" s="239" t="str">
        <f t="shared" si="78"/>
        <v/>
      </c>
      <c r="I144" s="237" t="str">
        <f t="shared" si="79"/>
        <v/>
      </c>
      <c r="J144" s="240" t="str">
        <f t="shared" si="80"/>
        <v/>
      </c>
      <c r="K144" s="241" t="str">
        <f t="shared" si="58"/>
        <v/>
      </c>
      <c r="L144" s="242" t="str">
        <f t="shared" si="59"/>
        <v/>
      </c>
      <c r="M144" s="242" t="str">
        <f t="shared" si="60"/>
        <v/>
      </c>
      <c r="N144" s="242" t="str">
        <f t="shared" si="61"/>
        <v/>
      </c>
      <c r="O144" s="243" t="str">
        <f t="shared" si="42"/>
        <v/>
      </c>
      <c r="P144" s="244" t="str">
        <f t="shared" si="62"/>
        <v/>
      </c>
      <c r="Q144" s="244" t="str">
        <f t="shared" si="81"/>
        <v/>
      </c>
      <c r="R144" s="244"/>
      <c r="S144" s="245" t="str">
        <f t="shared" si="63"/>
        <v/>
      </c>
      <c r="T144" s="244" t="str">
        <f t="shared" si="64"/>
        <v/>
      </c>
      <c r="U144" s="244" t="str">
        <f t="shared" si="82"/>
        <v/>
      </c>
      <c r="V144" s="244"/>
      <c r="W144" s="244" t="str">
        <f t="shared" si="83"/>
        <v/>
      </c>
      <c r="X144" s="246" t="str">
        <f t="shared" si="43"/>
        <v/>
      </c>
      <c r="Y144" s="240" t="str">
        <f t="shared" si="65"/>
        <v/>
      </c>
      <c r="Z144" s="240">
        <f t="shared" si="66"/>
        <v>0</v>
      </c>
      <c r="AA144" s="240"/>
      <c r="AB144" s="240">
        <f t="shared" si="44"/>
        <v>0</v>
      </c>
      <c r="AC144" s="244" t="str">
        <f t="shared" si="45"/>
        <v/>
      </c>
      <c r="AD144" s="244" t="str">
        <f t="shared" si="46"/>
        <v/>
      </c>
      <c r="AE144" s="247">
        <f t="shared" si="47"/>
        <v>0</v>
      </c>
      <c r="AF144" s="247" t="str">
        <f t="shared" si="48"/>
        <v/>
      </c>
      <c r="AG144" s="244" t="str">
        <f t="shared" si="49"/>
        <v/>
      </c>
      <c r="AH144" s="61" t="str">
        <f t="shared" si="67"/>
        <v/>
      </c>
      <c r="AI144" s="248">
        <f t="shared" si="68"/>
        <v>0</v>
      </c>
      <c r="AJ144" s="244">
        <f t="shared" si="50"/>
        <v>0</v>
      </c>
      <c r="AK144" s="25"/>
      <c r="AL144" s="249">
        <f t="shared" si="51"/>
        <v>0</v>
      </c>
      <c r="AM144" s="250">
        <f t="shared" si="69"/>
        <v>0</v>
      </c>
      <c r="AN144" s="16"/>
      <c r="AO144" s="251" t="e">
        <f t="shared" si="70"/>
        <v>#VALUE!</v>
      </c>
      <c r="AP144" s="252" t="e">
        <f t="shared" si="52"/>
        <v>#VALUE!</v>
      </c>
      <c r="AQ144" s="253" t="e">
        <f t="shared" ca="1" si="71"/>
        <v>#DIV/0!</v>
      </c>
      <c r="AR144" s="253" t="e">
        <f t="shared" ca="1" si="53"/>
        <v>#DIV/0!</v>
      </c>
      <c r="AS144" s="254" t="e">
        <f t="shared" ca="1" si="72"/>
        <v>#VALUE!</v>
      </c>
      <c r="AT144" s="253" t="e">
        <f t="shared" ca="1" si="54"/>
        <v>#DIV/0!</v>
      </c>
      <c r="AU144" s="253" t="e">
        <f t="shared" ca="1" si="55"/>
        <v>#DIV/0!</v>
      </c>
    </row>
    <row r="145" spans="1:47" outlineLevel="1" x14ac:dyDescent="0.3">
      <c r="A145" s="52" t="str">
        <f t="shared" si="73"/>
        <v/>
      </c>
      <c r="B145" s="52" t="str">
        <f t="shared" si="56"/>
        <v/>
      </c>
      <c r="C145" s="236" t="str">
        <f t="shared" si="74"/>
        <v/>
      </c>
      <c r="D145" s="236" t="str">
        <f t="shared" si="57"/>
        <v/>
      </c>
      <c r="E145" s="237" t="str">
        <f t="shared" si="75"/>
        <v/>
      </c>
      <c r="F145" s="237" t="str">
        <f t="shared" si="76"/>
        <v/>
      </c>
      <c r="G145" s="238" t="str">
        <f t="shared" si="77"/>
        <v/>
      </c>
      <c r="H145" s="239" t="str">
        <f t="shared" si="78"/>
        <v/>
      </c>
      <c r="I145" s="237" t="str">
        <f t="shared" si="79"/>
        <v/>
      </c>
      <c r="J145" s="240" t="str">
        <f t="shared" si="80"/>
        <v/>
      </c>
      <c r="K145" s="241" t="str">
        <f t="shared" si="58"/>
        <v/>
      </c>
      <c r="L145" s="242" t="str">
        <f t="shared" si="59"/>
        <v/>
      </c>
      <c r="M145" s="242" t="str">
        <f t="shared" si="60"/>
        <v/>
      </c>
      <c r="N145" s="242" t="str">
        <f t="shared" si="61"/>
        <v/>
      </c>
      <c r="O145" s="243" t="str">
        <f t="shared" si="42"/>
        <v/>
      </c>
      <c r="P145" s="244" t="str">
        <f t="shared" si="62"/>
        <v/>
      </c>
      <c r="Q145" s="244" t="str">
        <f t="shared" si="81"/>
        <v/>
      </c>
      <c r="R145" s="244"/>
      <c r="S145" s="245" t="str">
        <f t="shared" si="63"/>
        <v/>
      </c>
      <c r="T145" s="244" t="str">
        <f t="shared" si="64"/>
        <v/>
      </c>
      <c r="U145" s="244" t="str">
        <f t="shared" si="82"/>
        <v/>
      </c>
      <c r="V145" s="244"/>
      <c r="W145" s="244" t="str">
        <f t="shared" si="83"/>
        <v/>
      </c>
      <c r="X145" s="246" t="str">
        <f t="shared" si="43"/>
        <v/>
      </c>
      <c r="Y145" s="240" t="str">
        <f t="shared" si="65"/>
        <v/>
      </c>
      <c r="Z145" s="240">
        <f t="shared" si="66"/>
        <v>0</v>
      </c>
      <c r="AA145" s="240"/>
      <c r="AB145" s="240">
        <f t="shared" si="44"/>
        <v>0</v>
      </c>
      <c r="AC145" s="244" t="str">
        <f t="shared" si="45"/>
        <v/>
      </c>
      <c r="AD145" s="244" t="str">
        <f t="shared" si="46"/>
        <v/>
      </c>
      <c r="AE145" s="247">
        <f t="shared" si="47"/>
        <v>0</v>
      </c>
      <c r="AF145" s="247" t="str">
        <f t="shared" si="48"/>
        <v/>
      </c>
      <c r="AG145" s="244" t="str">
        <f t="shared" si="49"/>
        <v/>
      </c>
      <c r="AH145" s="61" t="str">
        <f t="shared" si="67"/>
        <v/>
      </c>
      <c r="AI145" s="248">
        <f t="shared" si="68"/>
        <v>0</v>
      </c>
      <c r="AJ145" s="244">
        <f t="shared" si="50"/>
        <v>0</v>
      </c>
      <c r="AK145" s="25"/>
      <c r="AL145" s="249">
        <f t="shared" si="51"/>
        <v>0</v>
      </c>
      <c r="AM145" s="250">
        <f t="shared" si="69"/>
        <v>0</v>
      </c>
      <c r="AN145" s="16"/>
      <c r="AO145" s="251" t="e">
        <f t="shared" si="70"/>
        <v>#VALUE!</v>
      </c>
      <c r="AP145" s="252" t="e">
        <f t="shared" si="52"/>
        <v>#VALUE!</v>
      </c>
      <c r="AQ145" s="253" t="e">
        <f t="shared" ca="1" si="71"/>
        <v>#DIV/0!</v>
      </c>
      <c r="AR145" s="253" t="e">
        <f t="shared" ca="1" si="53"/>
        <v>#DIV/0!</v>
      </c>
      <c r="AS145" s="254" t="e">
        <f t="shared" ca="1" si="72"/>
        <v>#VALUE!</v>
      </c>
      <c r="AT145" s="253" t="e">
        <f t="shared" ca="1" si="54"/>
        <v>#DIV/0!</v>
      </c>
      <c r="AU145" s="253" t="e">
        <f t="shared" ca="1" si="55"/>
        <v>#DIV/0!</v>
      </c>
    </row>
    <row r="146" spans="1:47" outlineLevel="1" x14ac:dyDescent="0.3">
      <c r="A146" s="52" t="str">
        <f t="shared" si="73"/>
        <v/>
      </c>
      <c r="B146" s="52" t="str">
        <f t="shared" si="56"/>
        <v/>
      </c>
      <c r="C146" s="236" t="str">
        <f t="shared" si="74"/>
        <v/>
      </c>
      <c r="D146" s="236" t="str">
        <f t="shared" si="57"/>
        <v/>
      </c>
      <c r="E146" s="237" t="str">
        <f t="shared" si="75"/>
        <v/>
      </c>
      <c r="F146" s="237" t="str">
        <f t="shared" si="76"/>
        <v/>
      </c>
      <c r="G146" s="238" t="str">
        <f t="shared" si="77"/>
        <v/>
      </c>
      <c r="H146" s="239" t="str">
        <f t="shared" si="78"/>
        <v/>
      </c>
      <c r="I146" s="237" t="str">
        <f t="shared" si="79"/>
        <v/>
      </c>
      <c r="J146" s="240" t="str">
        <f t="shared" si="80"/>
        <v/>
      </c>
      <c r="K146" s="241" t="str">
        <f t="shared" si="58"/>
        <v/>
      </c>
      <c r="L146" s="242" t="str">
        <f t="shared" si="59"/>
        <v/>
      </c>
      <c r="M146" s="242" t="str">
        <f t="shared" si="60"/>
        <v/>
      </c>
      <c r="N146" s="242" t="str">
        <f t="shared" si="61"/>
        <v/>
      </c>
      <c r="O146" s="243" t="str">
        <f t="shared" si="42"/>
        <v/>
      </c>
      <c r="P146" s="244" t="str">
        <f t="shared" si="62"/>
        <v/>
      </c>
      <c r="Q146" s="244" t="str">
        <f t="shared" si="81"/>
        <v/>
      </c>
      <c r="R146" s="244"/>
      <c r="S146" s="245" t="str">
        <f t="shared" si="63"/>
        <v/>
      </c>
      <c r="T146" s="244" t="str">
        <f t="shared" si="64"/>
        <v/>
      </c>
      <c r="U146" s="244" t="str">
        <f t="shared" si="82"/>
        <v/>
      </c>
      <c r="V146" s="244"/>
      <c r="W146" s="244" t="str">
        <f t="shared" si="83"/>
        <v/>
      </c>
      <c r="X146" s="246" t="str">
        <f t="shared" si="43"/>
        <v/>
      </c>
      <c r="Y146" s="240" t="str">
        <f t="shared" si="65"/>
        <v/>
      </c>
      <c r="Z146" s="240">
        <f t="shared" si="66"/>
        <v>0</v>
      </c>
      <c r="AA146" s="240"/>
      <c r="AB146" s="240">
        <f t="shared" si="44"/>
        <v>0</v>
      </c>
      <c r="AC146" s="244" t="str">
        <f t="shared" si="45"/>
        <v/>
      </c>
      <c r="AD146" s="244" t="str">
        <f t="shared" si="46"/>
        <v/>
      </c>
      <c r="AE146" s="247">
        <f t="shared" si="47"/>
        <v>0</v>
      </c>
      <c r="AF146" s="247" t="str">
        <f t="shared" si="48"/>
        <v/>
      </c>
      <c r="AG146" s="244" t="str">
        <f t="shared" si="49"/>
        <v/>
      </c>
      <c r="AH146" s="61" t="str">
        <f t="shared" si="67"/>
        <v/>
      </c>
      <c r="AI146" s="248">
        <f t="shared" si="68"/>
        <v>0</v>
      </c>
      <c r="AJ146" s="244">
        <f t="shared" si="50"/>
        <v>0</v>
      </c>
      <c r="AK146" s="25"/>
      <c r="AL146" s="249">
        <f t="shared" si="51"/>
        <v>0</v>
      </c>
      <c r="AM146" s="250">
        <f t="shared" si="69"/>
        <v>0</v>
      </c>
      <c r="AN146" s="16"/>
      <c r="AO146" s="251" t="e">
        <f t="shared" si="70"/>
        <v>#VALUE!</v>
      </c>
      <c r="AP146" s="252" t="e">
        <f t="shared" si="52"/>
        <v>#VALUE!</v>
      </c>
      <c r="AQ146" s="253" t="e">
        <f t="shared" ca="1" si="71"/>
        <v>#DIV/0!</v>
      </c>
      <c r="AR146" s="253" t="e">
        <f t="shared" ca="1" si="53"/>
        <v>#DIV/0!</v>
      </c>
      <c r="AS146" s="254" t="e">
        <f t="shared" ca="1" si="72"/>
        <v>#VALUE!</v>
      </c>
      <c r="AT146" s="253" t="e">
        <f t="shared" ca="1" si="54"/>
        <v>#DIV/0!</v>
      </c>
      <c r="AU146" s="253" t="e">
        <f t="shared" ca="1" si="55"/>
        <v>#DIV/0!</v>
      </c>
    </row>
    <row r="147" spans="1:47" outlineLevel="1" x14ac:dyDescent="0.3">
      <c r="A147" s="52" t="str">
        <f t="shared" si="73"/>
        <v/>
      </c>
      <c r="B147" s="52" t="str">
        <f t="shared" si="56"/>
        <v/>
      </c>
      <c r="C147" s="236" t="str">
        <f t="shared" si="74"/>
        <v/>
      </c>
      <c r="D147" s="236" t="str">
        <f t="shared" si="57"/>
        <v/>
      </c>
      <c r="E147" s="237" t="str">
        <f t="shared" si="75"/>
        <v/>
      </c>
      <c r="F147" s="237" t="str">
        <f t="shared" si="76"/>
        <v/>
      </c>
      <c r="G147" s="238" t="str">
        <f t="shared" si="77"/>
        <v/>
      </c>
      <c r="H147" s="239" t="str">
        <f t="shared" si="78"/>
        <v/>
      </c>
      <c r="I147" s="237" t="str">
        <f t="shared" si="79"/>
        <v/>
      </c>
      <c r="J147" s="240" t="str">
        <f t="shared" si="80"/>
        <v/>
      </c>
      <c r="K147" s="241" t="str">
        <f t="shared" si="58"/>
        <v/>
      </c>
      <c r="L147" s="242" t="str">
        <f t="shared" si="59"/>
        <v/>
      </c>
      <c r="M147" s="242" t="str">
        <f t="shared" si="60"/>
        <v/>
      </c>
      <c r="N147" s="242" t="str">
        <f t="shared" si="61"/>
        <v/>
      </c>
      <c r="O147" s="243" t="str">
        <f t="shared" si="42"/>
        <v/>
      </c>
      <c r="P147" s="244" t="str">
        <f t="shared" si="62"/>
        <v/>
      </c>
      <c r="Q147" s="244" t="str">
        <f t="shared" si="81"/>
        <v/>
      </c>
      <c r="R147" s="244"/>
      <c r="S147" s="245" t="str">
        <f t="shared" si="63"/>
        <v/>
      </c>
      <c r="T147" s="244" t="str">
        <f t="shared" si="64"/>
        <v/>
      </c>
      <c r="U147" s="244" t="str">
        <f t="shared" si="82"/>
        <v/>
      </c>
      <c r="V147" s="244"/>
      <c r="W147" s="244" t="str">
        <f t="shared" si="83"/>
        <v/>
      </c>
      <c r="X147" s="246" t="str">
        <f t="shared" si="43"/>
        <v/>
      </c>
      <c r="Y147" s="240" t="str">
        <f t="shared" si="65"/>
        <v/>
      </c>
      <c r="Z147" s="240">
        <f t="shared" si="66"/>
        <v>0</v>
      </c>
      <c r="AA147" s="240"/>
      <c r="AB147" s="240">
        <f t="shared" si="44"/>
        <v>0</v>
      </c>
      <c r="AC147" s="244" t="str">
        <f t="shared" si="45"/>
        <v/>
      </c>
      <c r="AD147" s="244" t="str">
        <f t="shared" si="46"/>
        <v/>
      </c>
      <c r="AE147" s="247">
        <f t="shared" si="47"/>
        <v>0</v>
      </c>
      <c r="AF147" s="247" t="str">
        <f t="shared" si="48"/>
        <v/>
      </c>
      <c r="AG147" s="244" t="str">
        <f t="shared" si="49"/>
        <v/>
      </c>
      <c r="AH147" s="61" t="str">
        <f t="shared" si="67"/>
        <v/>
      </c>
      <c r="AI147" s="248">
        <f t="shared" si="68"/>
        <v>0</v>
      </c>
      <c r="AJ147" s="244">
        <f t="shared" si="50"/>
        <v>0</v>
      </c>
      <c r="AK147" s="25"/>
      <c r="AL147" s="249">
        <f t="shared" si="51"/>
        <v>0</v>
      </c>
      <c r="AM147" s="250">
        <f t="shared" si="69"/>
        <v>0</v>
      </c>
      <c r="AN147" s="16"/>
      <c r="AO147" s="251" t="e">
        <f t="shared" si="70"/>
        <v>#VALUE!</v>
      </c>
      <c r="AP147" s="252" t="e">
        <f t="shared" si="52"/>
        <v>#VALUE!</v>
      </c>
      <c r="AQ147" s="253" t="e">
        <f t="shared" ca="1" si="71"/>
        <v>#DIV/0!</v>
      </c>
      <c r="AR147" s="253" t="e">
        <f t="shared" ca="1" si="53"/>
        <v>#DIV/0!</v>
      </c>
      <c r="AS147" s="254" t="e">
        <f t="shared" ca="1" si="72"/>
        <v>#VALUE!</v>
      </c>
      <c r="AT147" s="253" t="e">
        <f t="shared" ca="1" si="54"/>
        <v>#DIV/0!</v>
      </c>
      <c r="AU147" s="253" t="e">
        <f t="shared" ca="1" si="55"/>
        <v>#DIV/0!</v>
      </c>
    </row>
    <row r="148" spans="1:47" outlineLevel="1" x14ac:dyDescent="0.3">
      <c r="A148" s="52" t="str">
        <f t="shared" si="73"/>
        <v/>
      </c>
      <c r="B148" s="52" t="str">
        <f t="shared" si="56"/>
        <v/>
      </c>
      <c r="C148" s="236" t="str">
        <f t="shared" si="74"/>
        <v/>
      </c>
      <c r="D148" s="236" t="str">
        <f t="shared" si="57"/>
        <v/>
      </c>
      <c r="E148" s="237" t="str">
        <f t="shared" si="75"/>
        <v/>
      </c>
      <c r="F148" s="237" t="str">
        <f t="shared" si="76"/>
        <v/>
      </c>
      <c r="G148" s="238" t="str">
        <f t="shared" si="77"/>
        <v/>
      </c>
      <c r="H148" s="239" t="str">
        <f t="shared" si="78"/>
        <v/>
      </c>
      <c r="I148" s="237" t="str">
        <f t="shared" si="79"/>
        <v/>
      </c>
      <c r="J148" s="240" t="str">
        <f t="shared" si="80"/>
        <v/>
      </c>
      <c r="K148" s="241" t="str">
        <f t="shared" si="58"/>
        <v/>
      </c>
      <c r="L148" s="242" t="str">
        <f t="shared" si="59"/>
        <v/>
      </c>
      <c r="M148" s="242" t="str">
        <f t="shared" si="60"/>
        <v/>
      </c>
      <c r="N148" s="242" t="str">
        <f t="shared" si="61"/>
        <v/>
      </c>
      <c r="O148" s="243" t="str">
        <f t="shared" si="42"/>
        <v/>
      </c>
      <c r="P148" s="244" t="str">
        <f t="shared" si="62"/>
        <v/>
      </c>
      <c r="Q148" s="244" t="str">
        <f t="shared" si="81"/>
        <v/>
      </c>
      <c r="R148" s="244"/>
      <c r="S148" s="245" t="str">
        <f t="shared" si="63"/>
        <v/>
      </c>
      <c r="T148" s="244" t="str">
        <f t="shared" si="64"/>
        <v/>
      </c>
      <c r="U148" s="244" t="str">
        <f t="shared" si="82"/>
        <v/>
      </c>
      <c r="V148" s="244"/>
      <c r="W148" s="244" t="str">
        <f t="shared" si="83"/>
        <v/>
      </c>
      <c r="X148" s="246" t="str">
        <f t="shared" si="43"/>
        <v/>
      </c>
      <c r="Y148" s="240" t="str">
        <f t="shared" si="65"/>
        <v/>
      </c>
      <c r="Z148" s="240">
        <f t="shared" si="66"/>
        <v>0</v>
      </c>
      <c r="AA148" s="240"/>
      <c r="AB148" s="240">
        <f t="shared" si="44"/>
        <v>0</v>
      </c>
      <c r="AC148" s="244" t="str">
        <f t="shared" si="45"/>
        <v/>
      </c>
      <c r="AD148" s="244" t="str">
        <f t="shared" si="46"/>
        <v/>
      </c>
      <c r="AE148" s="247">
        <f t="shared" si="47"/>
        <v>0</v>
      </c>
      <c r="AF148" s="247" t="str">
        <f t="shared" si="48"/>
        <v/>
      </c>
      <c r="AG148" s="244" t="str">
        <f t="shared" si="49"/>
        <v/>
      </c>
      <c r="AH148" s="61" t="str">
        <f t="shared" si="67"/>
        <v/>
      </c>
      <c r="AI148" s="248">
        <f t="shared" si="68"/>
        <v>0</v>
      </c>
      <c r="AJ148" s="244">
        <f t="shared" si="50"/>
        <v>0</v>
      </c>
      <c r="AK148" s="25"/>
      <c r="AL148" s="249">
        <f t="shared" si="51"/>
        <v>0</v>
      </c>
      <c r="AM148" s="250">
        <f t="shared" si="69"/>
        <v>0</v>
      </c>
      <c r="AN148" s="16"/>
      <c r="AO148" s="251" t="e">
        <f t="shared" si="70"/>
        <v>#VALUE!</v>
      </c>
      <c r="AP148" s="252" t="e">
        <f t="shared" si="52"/>
        <v>#VALUE!</v>
      </c>
      <c r="AQ148" s="253" t="e">
        <f t="shared" ca="1" si="71"/>
        <v>#DIV/0!</v>
      </c>
      <c r="AR148" s="253" t="e">
        <f t="shared" ca="1" si="53"/>
        <v>#DIV/0!</v>
      </c>
      <c r="AS148" s="254" t="e">
        <f t="shared" ca="1" si="72"/>
        <v>#VALUE!</v>
      </c>
      <c r="AT148" s="253" t="e">
        <f t="shared" ca="1" si="54"/>
        <v>#DIV/0!</v>
      </c>
      <c r="AU148" s="253" t="e">
        <f t="shared" ca="1" si="55"/>
        <v>#DIV/0!</v>
      </c>
    </row>
    <row r="149" spans="1:47" outlineLevel="1" x14ac:dyDescent="0.3">
      <c r="A149" s="52" t="str">
        <f t="shared" si="73"/>
        <v/>
      </c>
      <c r="B149" s="52" t="str">
        <f t="shared" si="56"/>
        <v/>
      </c>
      <c r="C149" s="236" t="str">
        <f t="shared" si="74"/>
        <v/>
      </c>
      <c r="D149" s="236" t="str">
        <f t="shared" si="57"/>
        <v/>
      </c>
      <c r="E149" s="237" t="str">
        <f t="shared" si="75"/>
        <v/>
      </c>
      <c r="F149" s="237" t="str">
        <f t="shared" si="76"/>
        <v/>
      </c>
      <c r="G149" s="238" t="str">
        <f t="shared" si="77"/>
        <v/>
      </c>
      <c r="H149" s="239" t="str">
        <f t="shared" si="78"/>
        <v/>
      </c>
      <c r="I149" s="237" t="str">
        <f t="shared" si="79"/>
        <v/>
      </c>
      <c r="J149" s="240" t="str">
        <f t="shared" si="80"/>
        <v/>
      </c>
      <c r="K149" s="241" t="str">
        <f t="shared" si="58"/>
        <v/>
      </c>
      <c r="L149" s="242" t="str">
        <f t="shared" si="59"/>
        <v/>
      </c>
      <c r="M149" s="242" t="str">
        <f t="shared" si="60"/>
        <v/>
      </c>
      <c r="N149" s="242" t="str">
        <f t="shared" si="61"/>
        <v/>
      </c>
      <c r="O149" s="243" t="str">
        <f t="shared" si="42"/>
        <v/>
      </c>
      <c r="P149" s="244" t="str">
        <f t="shared" si="62"/>
        <v/>
      </c>
      <c r="Q149" s="244" t="str">
        <f t="shared" si="81"/>
        <v/>
      </c>
      <c r="R149" s="244"/>
      <c r="S149" s="245" t="str">
        <f t="shared" si="63"/>
        <v/>
      </c>
      <c r="T149" s="244" t="str">
        <f t="shared" si="64"/>
        <v/>
      </c>
      <c r="U149" s="244" t="str">
        <f t="shared" si="82"/>
        <v/>
      </c>
      <c r="V149" s="244"/>
      <c r="W149" s="244" t="str">
        <f t="shared" si="83"/>
        <v/>
      </c>
      <c r="X149" s="246" t="str">
        <f t="shared" si="43"/>
        <v/>
      </c>
      <c r="Y149" s="240" t="str">
        <f t="shared" si="65"/>
        <v/>
      </c>
      <c r="Z149" s="240">
        <f t="shared" si="66"/>
        <v>0</v>
      </c>
      <c r="AA149" s="240"/>
      <c r="AB149" s="240">
        <f t="shared" si="44"/>
        <v>0</v>
      </c>
      <c r="AC149" s="244" t="str">
        <f t="shared" si="45"/>
        <v/>
      </c>
      <c r="AD149" s="244" t="str">
        <f t="shared" si="46"/>
        <v/>
      </c>
      <c r="AE149" s="247">
        <f t="shared" si="47"/>
        <v>0</v>
      </c>
      <c r="AF149" s="247" t="str">
        <f t="shared" si="48"/>
        <v/>
      </c>
      <c r="AG149" s="244" t="str">
        <f t="shared" si="49"/>
        <v/>
      </c>
      <c r="AH149" s="61" t="str">
        <f t="shared" si="67"/>
        <v/>
      </c>
      <c r="AI149" s="248">
        <f t="shared" si="68"/>
        <v>0</v>
      </c>
      <c r="AJ149" s="244">
        <f t="shared" si="50"/>
        <v>0</v>
      </c>
      <c r="AK149" s="25"/>
      <c r="AL149" s="249">
        <f t="shared" si="51"/>
        <v>0</v>
      </c>
      <c r="AM149" s="250">
        <f t="shared" si="69"/>
        <v>0</v>
      </c>
      <c r="AN149" s="16"/>
      <c r="AO149" s="251" t="e">
        <f t="shared" si="70"/>
        <v>#VALUE!</v>
      </c>
      <c r="AP149" s="252" t="e">
        <f t="shared" si="52"/>
        <v>#VALUE!</v>
      </c>
      <c r="AQ149" s="253" t="e">
        <f t="shared" ca="1" si="71"/>
        <v>#DIV/0!</v>
      </c>
      <c r="AR149" s="253" t="e">
        <f t="shared" ca="1" si="53"/>
        <v>#DIV/0!</v>
      </c>
      <c r="AS149" s="254" t="e">
        <f t="shared" ca="1" si="72"/>
        <v>#VALUE!</v>
      </c>
      <c r="AT149" s="253" t="e">
        <f t="shared" ca="1" si="54"/>
        <v>#DIV/0!</v>
      </c>
      <c r="AU149" s="253" t="e">
        <f t="shared" ca="1" si="55"/>
        <v>#DIV/0!</v>
      </c>
    </row>
    <row r="150" spans="1:47" outlineLevel="1" x14ac:dyDescent="0.3">
      <c r="A150" s="52" t="str">
        <f t="shared" si="73"/>
        <v/>
      </c>
      <c r="B150" s="52" t="str">
        <f t="shared" si="56"/>
        <v/>
      </c>
      <c r="C150" s="236" t="str">
        <f t="shared" si="74"/>
        <v/>
      </c>
      <c r="D150" s="236" t="str">
        <f t="shared" si="57"/>
        <v/>
      </c>
      <c r="E150" s="237" t="str">
        <f t="shared" si="75"/>
        <v/>
      </c>
      <c r="F150" s="237" t="str">
        <f t="shared" si="76"/>
        <v/>
      </c>
      <c r="G150" s="238" t="str">
        <f t="shared" si="77"/>
        <v/>
      </c>
      <c r="H150" s="239" t="str">
        <f t="shared" si="78"/>
        <v/>
      </c>
      <c r="I150" s="237" t="str">
        <f t="shared" si="79"/>
        <v/>
      </c>
      <c r="J150" s="240" t="str">
        <f t="shared" si="80"/>
        <v/>
      </c>
      <c r="K150" s="241" t="str">
        <f t="shared" si="58"/>
        <v/>
      </c>
      <c r="L150" s="242" t="str">
        <f t="shared" si="59"/>
        <v/>
      </c>
      <c r="M150" s="242" t="str">
        <f t="shared" si="60"/>
        <v/>
      </c>
      <c r="N150" s="242" t="str">
        <f t="shared" si="61"/>
        <v/>
      </c>
      <c r="O150" s="243" t="str">
        <f t="shared" si="42"/>
        <v/>
      </c>
      <c r="P150" s="244" t="str">
        <f t="shared" si="62"/>
        <v/>
      </c>
      <c r="Q150" s="244" t="str">
        <f t="shared" si="81"/>
        <v/>
      </c>
      <c r="R150" s="244"/>
      <c r="S150" s="245" t="str">
        <f t="shared" si="63"/>
        <v/>
      </c>
      <c r="T150" s="244" t="str">
        <f t="shared" si="64"/>
        <v/>
      </c>
      <c r="U150" s="244" t="str">
        <f t="shared" si="82"/>
        <v/>
      </c>
      <c r="V150" s="244"/>
      <c r="W150" s="244" t="str">
        <f t="shared" si="83"/>
        <v/>
      </c>
      <c r="X150" s="246" t="str">
        <f t="shared" si="43"/>
        <v/>
      </c>
      <c r="Y150" s="240" t="str">
        <f t="shared" si="65"/>
        <v/>
      </c>
      <c r="Z150" s="240">
        <f t="shared" si="66"/>
        <v>0</v>
      </c>
      <c r="AA150" s="240"/>
      <c r="AB150" s="240">
        <f t="shared" si="44"/>
        <v>0</v>
      </c>
      <c r="AC150" s="244" t="str">
        <f t="shared" si="45"/>
        <v/>
      </c>
      <c r="AD150" s="244" t="str">
        <f t="shared" si="46"/>
        <v/>
      </c>
      <c r="AE150" s="247">
        <f t="shared" si="47"/>
        <v>0</v>
      </c>
      <c r="AF150" s="247" t="str">
        <f t="shared" si="48"/>
        <v/>
      </c>
      <c r="AG150" s="244" t="str">
        <f t="shared" si="49"/>
        <v/>
      </c>
      <c r="AH150" s="61" t="str">
        <f t="shared" si="67"/>
        <v/>
      </c>
      <c r="AI150" s="248">
        <f t="shared" si="68"/>
        <v>0</v>
      </c>
      <c r="AJ150" s="244">
        <f t="shared" si="50"/>
        <v>0</v>
      </c>
      <c r="AK150" s="25"/>
      <c r="AL150" s="249">
        <f t="shared" si="51"/>
        <v>0</v>
      </c>
      <c r="AM150" s="250">
        <f t="shared" si="69"/>
        <v>0</v>
      </c>
      <c r="AN150" s="16"/>
      <c r="AO150" s="251" t="e">
        <f t="shared" si="70"/>
        <v>#VALUE!</v>
      </c>
      <c r="AP150" s="252" t="e">
        <f t="shared" si="52"/>
        <v>#VALUE!</v>
      </c>
      <c r="AQ150" s="253" t="e">
        <f t="shared" ca="1" si="71"/>
        <v>#DIV/0!</v>
      </c>
      <c r="AR150" s="253" t="e">
        <f t="shared" ca="1" si="53"/>
        <v>#DIV/0!</v>
      </c>
      <c r="AS150" s="254" t="e">
        <f t="shared" ca="1" si="72"/>
        <v>#VALUE!</v>
      </c>
      <c r="AT150" s="253" t="e">
        <f t="shared" ca="1" si="54"/>
        <v>#DIV/0!</v>
      </c>
      <c r="AU150" s="253" t="e">
        <f t="shared" ca="1" si="55"/>
        <v>#DIV/0!</v>
      </c>
    </row>
    <row r="151" spans="1:47" outlineLevel="1" x14ac:dyDescent="0.3">
      <c r="A151" s="52" t="str">
        <f t="shared" si="73"/>
        <v/>
      </c>
      <c r="B151" s="52" t="str">
        <f t="shared" si="56"/>
        <v/>
      </c>
      <c r="C151" s="236" t="str">
        <f t="shared" si="74"/>
        <v/>
      </c>
      <c r="D151" s="236" t="str">
        <f t="shared" si="57"/>
        <v/>
      </c>
      <c r="E151" s="237" t="str">
        <f t="shared" si="75"/>
        <v/>
      </c>
      <c r="F151" s="237" t="str">
        <f t="shared" si="76"/>
        <v/>
      </c>
      <c r="G151" s="238" t="str">
        <f t="shared" si="77"/>
        <v/>
      </c>
      <c r="H151" s="239" t="str">
        <f t="shared" si="78"/>
        <v/>
      </c>
      <c r="I151" s="237" t="str">
        <f t="shared" si="79"/>
        <v/>
      </c>
      <c r="J151" s="240" t="str">
        <f t="shared" si="80"/>
        <v/>
      </c>
      <c r="K151" s="241" t="str">
        <f t="shared" si="58"/>
        <v/>
      </c>
      <c r="L151" s="242" t="str">
        <f t="shared" si="59"/>
        <v/>
      </c>
      <c r="M151" s="242" t="str">
        <f t="shared" si="60"/>
        <v/>
      </c>
      <c r="N151" s="242" t="str">
        <f t="shared" si="61"/>
        <v/>
      </c>
      <c r="O151" s="243" t="str">
        <f t="shared" si="42"/>
        <v/>
      </c>
      <c r="P151" s="244" t="str">
        <f t="shared" si="62"/>
        <v/>
      </c>
      <c r="Q151" s="244" t="str">
        <f t="shared" si="81"/>
        <v/>
      </c>
      <c r="R151" s="244"/>
      <c r="S151" s="245" t="str">
        <f t="shared" si="63"/>
        <v/>
      </c>
      <c r="T151" s="244" t="str">
        <f t="shared" si="64"/>
        <v/>
      </c>
      <c r="U151" s="244" t="str">
        <f t="shared" si="82"/>
        <v/>
      </c>
      <c r="V151" s="244"/>
      <c r="W151" s="244" t="str">
        <f t="shared" si="83"/>
        <v/>
      </c>
      <c r="X151" s="246" t="str">
        <f t="shared" si="43"/>
        <v/>
      </c>
      <c r="Y151" s="240" t="str">
        <f t="shared" si="65"/>
        <v/>
      </c>
      <c r="Z151" s="240">
        <f t="shared" si="66"/>
        <v>0</v>
      </c>
      <c r="AA151" s="240"/>
      <c r="AB151" s="240">
        <f t="shared" si="44"/>
        <v>0</v>
      </c>
      <c r="AC151" s="244" t="str">
        <f t="shared" si="45"/>
        <v/>
      </c>
      <c r="AD151" s="244" t="str">
        <f t="shared" si="46"/>
        <v/>
      </c>
      <c r="AE151" s="247">
        <f t="shared" si="47"/>
        <v>0</v>
      </c>
      <c r="AF151" s="247" t="str">
        <f t="shared" si="48"/>
        <v/>
      </c>
      <c r="AG151" s="244" t="str">
        <f t="shared" si="49"/>
        <v/>
      </c>
      <c r="AH151" s="61" t="str">
        <f t="shared" si="67"/>
        <v/>
      </c>
      <c r="AI151" s="248">
        <f t="shared" si="68"/>
        <v>0</v>
      </c>
      <c r="AJ151" s="244">
        <f t="shared" si="50"/>
        <v>0</v>
      </c>
      <c r="AK151" s="25"/>
      <c r="AL151" s="249">
        <f t="shared" si="51"/>
        <v>0</v>
      </c>
      <c r="AM151" s="250">
        <f t="shared" si="69"/>
        <v>0</v>
      </c>
      <c r="AN151" s="16"/>
      <c r="AO151" s="251" t="e">
        <f t="shared" si="70"/>
        <v>#VALUE!</v>
      </c>
      <c r="AP151" s="252" t="e">
        <f t="shared" si="52"/>
        <v>#VALUE!</v>
      </c>
      <c r="AQ151" s="253" t="e">
        <f t="shared" ca="1" si="71"/>
        <v>#DIV/0!</v>
      </c>
      <c r="AR151" s="253" t="e">
        <f t="shared" ca="1" si="53"/>
        <v>#DIV/0!</v>
      </c>
      <c r="AS151" s="254" t="e">
        <f t="shared" ca="1" si="72"/>
        <v>#VALUE!</v>
      </c>
      <c r="AT151" s="253" t="e">
        <f t="shared" ca="1" si="54"/>
        <v>#DIV/0!</v>
      </c>
      <c r="AU151" s="253" t="e">
        <f t="shared" ca="1" si="55"/>
        <v>#DIV/0!</v>
      </c>
    </row>
    <row r="152" spans="1:47" outlineLevel="1" x14ac:dyDescent="0.3">
      <c r="A152" s="52" t="str">
        <f t="shared" si="73"/>
        <v/>
      </c>
      <c r="B152" s="52" t="str">
        <f t="shared" si="56"/>
        <v/>
      </c>
      <c r="C152" s="236" t="str">
        <f t="shared" si="74"/>
        <v/>
      </c>
      <c r="D152" s="236" t="str">
        <f t="shared" si="57"/>
        <v/>
      </c>
      <c r="E152" s="237" t="str">
        <f t="shared" si="75"/>
        <v/>
      </c>
      <c r="F152" s="237" t="str">
        <f t="shared" si="76"/>
        <v/>
      </c>
      <c r="G152" s="238" t="str">
        <f t="shared" si="77"/>
        <v/>
      </c>
      <c r="H152" s="239" t="str">
        <f t="shared" si="78"/>
        <v/>
      </c>
      <c r="I152" s="237" t="str">
        <f t="shared" si="79"/>
        <v/>
      </c>
      <c r="J152" s="240" t="str">
        <f t="shared" si="80"/>
        <v/>
      </c>
      <c r="K152" s="241" t="str">
        <f t="shared" si="58"/>
        <v/>
      </c>
      <c r="L152" s="242" t="str">
        <f t="shared" si="59"/>
        <v/>
      </c>
      <c r="M152" s="242" t="str">
        <f t="shared" si="60"/>
        <v/>
      </c>
      <c r="N152" s="242" t="str">
        <f t="shared" si="61"/>
        <v/>
      </c>
      <c r="O152" s="243" t="str">
        <f t="shared" si="42"/>
        <v/>
      </c>
      <c r="P152" s="244" t="str">
        <f t="shared" si="62"/>
        <v/>
      </c>
      <c r="Q152" s="244" t="str">
        <f t="shared" si="81"/>
        <v/>
      </c>
      <c r="R152" s="244"/>
      <c r="S152" s="245" t="str">
        <f t="shared" si="63"/>
        <v/>
      </c>
      <c r="T152" s="244" t="str">
        <f t="shared" si="64"/>
        <v/>
      </c>
      <c r="U152" s="244" t="str">
        <f t="shared" si="82"/>
        <v/>
      </c>
      <c r="V152" s="244"/>
      <c r="W152" s="244" t="str">
        <f t="shared" si="83"/>
        <v/>
      </c>
      <c r="X152" s="246" t="str">
        <f t="shared" si="43"/>
        <v/>
      </c>
      <c r="Y152" s="240" t="str">
        <f t="shared" si="65"/>
        <v/>
      </c>
      <c r="Z152" s="240">
        <f t="shared" si="66"/>
        <v>0</v>
      </c>
      <c r="AA152" s="240"/>
      <c r="AB152" s="240">
        <f t="shared" si="44"/>
        <v>0</v>
      </c>
      <c r="AC152" s="244" t="str">
        <f t="shared" si="45"/>
        <v/>
      </c>
      <c r="AD152" s="244" t="str">
        <f t="shared" si="46"/>
        <v/>
      </c>
      <c r="AE152" s="247">
        <f t="shared" si="47"/>
        <v>0</v>
      </c>
      <c r="AF152" s="247" t="str">
        <f t="shared" si="48"/>
        <v/>
      </c>
      <c r="AG152" s="244" t="str">
        <f t="shared" si="49"/>
        <v/>
      </c>
      <c r="AH152" s="61" t="str">
        <f t="shared" si="67"/>
        <v/>
      </c>
      <c r="AI152" s="248">
        <f t="shared" si="68"/>
        <v>0</v>
      </c>
      <c r="AJ152" s="244">
        <f t="shared" si="50"/>
        <v>0</v>
      </c>
      <c r="AK152" s="25"/>
      <c r="AL152" s="249">
        <f t="shared" si="51"/>
        <v>0</v>
      </c>
      <c r="AM152" s="250">
        <f t="shared" si="69"/>
        <v>0</v>
      </c>
      <c r="AN152" s="16"/>
      <c r="AO152" s="251" t="e">
        <f t="shared" si="70"/>
        <v>#VALUE!</v>
      </c>
      <c r="AP152" s="252" t="e">
        <f t="shared" si="52"/>
        <v>#VALUE!</v>
      </c>
      <c r="AQ152" s="253" t="e">
        <f t="shared" ca="1" si="71"/>
        <v>#DIV/0!</v>
      </c>
      <c r="AR152" s="253" t="e">
        <f t="shared" ca="1" si="53"/>
        <v>#DIV/0!</v>
      </c>
      <c r="AS152" s="254" t="e">
        <f t="shared" ca="1" si="72"/>
        <v>#VALUE!</v>
      </c>
      <c r="AT152" s="253" t="e">
        <f t="shared" ca="1" si="54"/>
        <v>#DIV/0!</v>
      </c>
      <c r="AU152" s="253" t="e">
        <f t="shared" ca="1" si="55"/>
        <v>#DIV/0!</v>
      </c>
    </row>
    <row r="153" spans="1:47" outlineLevel="1" x14ac:dyDescent="0.3">
      <c r="A153" s="52" t="str">
        <f t="shared" si="73"/>
        <v/>
      </c>
      <c r="B153" s="52" t="str">
        <f t="shared" si="56"/>
        <v/>
      </c>
      <c r="C153" s="236" t="str">
        <f t="shared" si="74"/>
        <v/>
      </c>
      <c r="D153" s="236" t="str">
        <f t="shared" si="57"/>
        <v/>
      </c>
      <c r="E153" s="237" t="str">
        <f t="shared" si="75"/>
        <v/>
      </c>
      <c r="F153" s="237" t="str">
        <f t="shared" si="76"/>
        <v/>
      </c>
      <c r="G153" s="238" t="str">
        <f t="shared" si="77"/>
        <v/>
      </c>
      <c r="H153" s="239" t="str">
        <f t="shared" si="78"/>
        <v/>
      </c>
      <c r="I153" s="237" t="str">
        <f t="shared" si="79"/>
        <v/>
      </c>
      <c r="J153" s="240" t="str">
        <f t="shared" si="80"/>
        <v/>
      </c>
      <c r="K153" s="241" t="str">
        <f t="shared" si="58"/>
        <v/>
      </c>
      <c r="L153" s="242" t="str">
        <f t="shared" si="59"/>
        <v/>
      </c>
      <c r="M153" s="242" t="str">
        <f t="shared" si="60"/>
        <v/>
      </c>
      <c r="N153" s="242" t="str">
        <f t="shared" si="61"/>
        <v/>
      </c>
      <c r="O153" s="243" t="str">
        <f t="shared" si="42"/>
        <v/>
      </c>
      <c r="P153" s="244" t="str">
        <f t="shared" si="62"/>
        <v/>
      </c>
      <c r="Q153" s="244" t="str">
        <f t="shared" si="81"/>
        <v/>
      </c>
      <c r="R153" s="244"/>
      <c r="S153" s="245" t="str">
        <f t="shared" si="63"/>
        <v/>
      </c>
      <c r="T153" s="244" t="str">
        <f t="shared" si="64"/>
        <v/>
      </c>
      <c r="U153" s="244" t="str">
        <f t="shared" si="82"/>
        <v/>
      </c>
      <c r="V153" s="244"/>
      <c r="W153" s="244" t="str">
        <f t="shared" si="83"/>
        <v/>
      </c>
      <c r="X153" s="246" t="str">
        <f t="shared" si="43"/>
        <v/>
      </c>
      <c r="Y153" s="240" t="str">
        <f t="shared" si="65"/>
        <v/>
      </c>
      <c r="Z153" s="240">
        <f t="shared" si="66"/>
        <v>0</v>
      </c>
      <c r="AA153" s="240"/>
      <c r="AB153" s="240">
        <f t="shared" si="44"/>
        <v>0</v>
      </c>
      <c r="AC153" s="244" t="str">
        <f t="shared" si="45"/>
        <v/>
      </c>
      <c r="AD153" s="244" t="str">
        <f t="shared" si="46"/>
        <v/>
      </c>
      <c r="AE153" s="247">
        <f t="shared" si="47"/>
        <v>0</v>
      </c>
      <c r="AF153" s="247" t="str">
        <f t="shared" si="48"/>
        <v/>
      </c>
      <c r="AG153" s="244" t="str">
        <f t="shared" si="49"/>
        <v/>
      </c>
      <c r="AH153" s="61" t="str">
        <f t="shared" si="67"/>
        <v/>
      </c>
      <c r="AI153" s="248">
        <f t="shared" si="68"/>
        <v>0</v>
      </c>
      <c r="AJ153" s="244">
        <f t="shared" si="50"/>
        <v>0</v>
      </c>
      <c r="AK153" s="25"/>
      <c r="AL153" s="249">
        <f t="shared" si="51"/>
        <v>0</v>
      </c>
      <c r="AM153" s="250">
        <f t="shared" si="69"/>
        <v>0</v>
      </c>
      <c r="AN153" s="16"/>
      <c r="AO153" s="251" t="e">
        <f t="shared" si="70"/>
        <v>#VALUE!</v>
      </c>
      <c r="AP153" s="252" t="e">
        <f t="shared" si="52"/>
        <v>#VALUE!</v>
      </c>
      <c r="AQ153" s="253" t="e">
        <f t="shared" ca="1" si="71"/>
        <v>#DIV/0!</v>
      </c>
      <c r="AR153" s="253" t="e">
        <f t="shared" ca="1" si="53"/>
        <v>#DIV/0!</v>
      </c>
      <c r="AS153" s="254" t="e">
        <f t="shared" ca="1" si="72"/>
        <v>#VALUE!</v>
      </c>
      <c r="AT153" s="253" t="e">
        <f t="shared" ca="1" si="54"/>
        <v>#DIV/0!</v>
      </c>
      <c r="AU153" s="253" t="e">
        <f t="shared" ca="1" si="55"/>
        <v>#DIV/0!</v>
      </c>
    </row>
    <row r="154" spans="1:47" outlineLevel="1" x14ac:dyDescent="0.3">
      <c r="A154" s="52" t="str">
        <f t="shared" si="73"/>
        <v/>
      </c>
      <c r="B154" s="52" t="str">
        <f t="shared" si="56"/>
        <v/>
      </c>
      <c r="C154" s="236" t="str">
        <f t="shared" si="74"/>
        <v/>
      </c>
      <c r="D154" s="236" t="str">
        <f t="shared" si="57"/>
        <v/>
      </c>
      <c r="E154" s="237" t="str">
        <f t="shared" si="75"/>
        <v/>
      </c>
      <c r="F154" s="237" t="str">
        <f t="shared" si="76"/>
        <v/>
      </c>
      <c r="G154" s="238" t="str">
        <f t="shared" si="77"/>
        <v/>
      </c>
      <c r="H154" s="239" t="str">
        <f t="shared" si="78"/>
        <v/>
      </c>
      <c r="I154" s="237" t="str">
        <f t="shared" si="79"/>
        <v/>
      </c>
      <c r="J154" s="240" t="str">
        <f t="shared" si="80"/>
        <v/>
      </c>
      <c r="K154" s="241" t="str">
        <f t="shared" si="58"/>
        <v/>
      </c>
      <c r="L154" s="242" t="str">
        <f t="shared" si="59"/>
        <v/>
      </c>
      <c r="M154" s="242" t="str">
        <f t="shared" si="60"/>
        <v/>
      </c>
      <c r="N154" s="242" t="str">
        <f t="shared" si="61"/>
        <v/>
      </c>
      <c r="O154" s="243" t="str">
        <f t="shared" si="42"/>
        <v/>
      </c>
      <c r="P154" s="244" t="str">
        <f t="shared" si="62"/>
        <v/>
      </c>
      <c r="Q154" s="244" t="str">
        <f t="shared" si="81"/>
        <v/>
      </c>
      <c r="R154" s="244"/>
      <c r="S154" s="245" t="str">
        <f t="shared" si="63"/>
        <v/>
      </c>
      <c r="T154" s="244" t="str">
        <f t="shared" si="64"/>
        <v/>
      </c>
      <c r="U154" s="244" t="str">
        <f t="shared" si="82"/>
        <v/>
      </c>
      <c r="V154" s="244"/>
      <c r="W154" s="244" t="str">
        <f t="shared" si="83"/>
        <v/>
      </c>
      <c r="X154" s="246" t="str">
        <f t="shared" si="43"/>
        <v/>
      </c>
      <c r="Y154" s="240" t="str">
        <f t="shared" si="65"/>
        <v/>
      </c>
      <c r="Z154" s="240">
        <f t="shared" si="66"/>
        <v>0</v>
      </c>
      <c r="AA154" s="240"/>
      <c r="AB154" s="240">
        <f t="shared" si="44"/>
        <v>0</v>
      </c>
      <c r="AC154" s="244" t="str">
        <f t="shared" si="45"/>
        <v/>
      </c>
      <c r="AD154" s="244" t="str">
        <f t="shared" si="46"/>
        <v/>
      </c>
      <c r="AE154" s="247">
        <f t="shared" si="47"/>
        <v>0</v>
      </c>
      <c r="AF154" s="247" t="str">
        <f t="shared" si="48"/>
        <v/>
      </c>
      <c r="AG154" s="244" t="str">
        <f t="shared" si="49"/>
        <v/>
      </c>
      <c r="AH154" s="61" t="str">
        <f t="shared" si="67"/>
        <v/>
      </c>
      <c r="AI154" s="248">
        <f t="shared" si="68"/>
        <v>0</v>
      </c>
      <c r="AJ154" s="244">
        <f t="shared" si="50"/>
        <v>0</v>
      </c>
      <c r="AK154" s="25"/>
      <c r="AL154" s="249">
        <f t="shared" si="51"/>
        <v>0</v>
      </c>
      <c r="AM154" s="250">
        <f t="shared" si="69"/>
        <v>0</v>
      </c>
      <c r="AN154" s="16"/>
      <c r="AO154" s="251" t="e">
        <f t="shared" si="70"/>
        <v>#VALUE!</v>
      </c>
      <c r="AP154" s="252" t="e">
        <f t="shared" si="52"/>
        <v>#VALUE!</v>
      </c>
      <c r="AQ154" s="253" t="e">
        <f t="shared" ca="1" si="71"/>
        <v>#DIV/0!</v>
      </c>
      <c r="AR154" s="253" t="e">
        <f t="shared" ca="1" si="53"/>
        <v>#DIV/0!</v>
      </c>
      <c r="AS154" s="254" t="e">
        <f t="shared" ca="1" si="72"/>
        <v>#VALUE!</v>
      </c>
      <c r="AT154" s="253" t="e">
        <f t="shared" ca="1" si="54"/>
        <v>#DIV/0!</v>
      </c>
      <c r="AU154" s="253" t="e">
        <f t="shared" ca="1" si="55"/>
        <v>#DIV/0!</v>
      </c>
    </row>
    <row r="155" spans="1:47" outlineLevel="1" x14ac:dyDescent="0.3">
      <c r="A155" s="52" t="str">
        <f t="shared" si="73"/>
        <v/>
      </c>
      <c r="B155" s="52" t="str">
        <f t="shared" si="56"/>
        <v/>
      </c>
      <c r="C155" s="236" t="str">
        <f t="shared" si="74"/>
        <v/>
      </c>
      <c r="D155" s="236" t="str">
        <f t="shared" si="57"/>
        <v/>
      </c>
      <c r="E155" s="237" t="str">
        <f t="shared" si="75"/>
        <v/>
      </c>
      <c r="F155" s="237" t="str">
        <f t="shared" si="76"/>
        <v/>
      </c>
      <c r="G155" s="238" t="str">
        <f t="shared" si="77"/>
        <v/>
      </c>
      <c r="H155" s="239" t="str">
        <f t="shared" si="78"/>
        <v/>
      </c>
      <c r="I155" s="237" t="str">
        <f t="shared" si="79"/>
        <v/>
      </c>
      <c r="J155" s="240" t="str">
        <f t="shared" si="80"/>
        <v/>
      </c>
      <c r="K155" s="241" t="str">
        <f t="shared" si="58"/>
        <v/>
      </c>
      <c r="L155" s="242" t="str">
        <f t="shared" si="59"/>
        <v/>
      </c>
      <c r="M155" s="242" t="str">
        <f t="shared" si="60"/>
        <v/>
      </c>
      <c r="N155" s="242" t="str">
        <f t="shared" si="61"/>
        <v/>
      </c>
      <c r="O155" s="243" t="str">
        <f t="shared" si="42"/>
        <v/>
      </c>
      <c r="P155" s="244" t="str">
        <f t="shared" si="62"/>
        <v/>
      </c>
      <c r="Q155" s="244" t="str">
        <f t="shared" si="81"/>
        <v/>
      </c>
      <c r="R155" s="244"/>
      <c r="S155" s="245" t="str">
        <f t="shared" si="63"/>
        <v/>
      </c>
      <c r="T155" s="244" t="str">
        <f t="shared" si="64"/>
        <v/>
      </c>
      <c r="U155" s="244" t="str">
        <f t="shared" si="82"/>
        <v/>
      </c>
      <c r="V155" s="244"/>
      <c r="W155" s="244" t="str">
        <f t="shared" si="83"/>
        <v/>
      </c>
      <c r="X155" s="246" t="str">
        <f t="shared" si="43"/>
        <v/>
      </c>
      <c r="Y155" s="240" t="str">
        <f t="shared" si="65"/>
        <v/>
      </c>
      <c r="Z155" s="240">
        <f t="shared" si="66"/>
        <v>0</v>
      </c>
      <c r="AA155" s="240"/>
      <c r="AB155" s="240">
        <f t="shared" si="44"/>
        <v>0</v>
      </c>
      <c r="AC155" s="244" t="str">
        <f t="shared" si="45"/>
        <v/>
      </c>
      <c r="AD155" s="244" t="str">
        <f t="shared" si="46"/>
        <v/>
      </c>
      <c r="AE155" s="247">
        <f t="shared" si="47"/>
        <v>0</v>
      </c>
      <c r="AF155" s="247" t="str">
        <f t="shared" si="48"/>
        <v/>
      </c>
      <c r="AG155" s="244" t="str">
        <f t="shared" si="49"/>
        <v/>
      </c>
      <c r="AH155" s="61" t="str">
        <f t="shared" si="67"/>
        <v/>
      </c>
      <c r="AI155" s="248">
        <f t="shared" si="68"/>
        <v>0</v>
      </c>
      <c r="AJ155" s="244">
        <f t="shared" si="50"/>
        <v>0</v>
      </c>
      <c r="AK155" s="25"/>
      <c r="AL155" s="249">
        <f t="shared" si="51"/>
        <v>0</v>
      </c>
      <c r="AM155" s="250">
        <f t="shared" si="69"/>
        <v>0</v>
      </c>
      <c r="AN155" s="16"/>
      <c r="AO155" s="251" t="e">
        <f t="shared" si="70"/>
        <v>#VALUE!</v>
      </c>
      <c r="AP155" s="252" t="e">
        <f t="shared" si="52"/>
        <v>#VALUE!</v>
      </c>
      <c r="AQ155" s="253" t="e">
        <f t="shared" ca="1" si="71"/>
        <v>#DIV/0!</v>
      </c>
      <c r="AR155" s="253" t="e">
        <f t="shared" ca="1" si="53"/>
        <v>#DIV/0!</v>
      </c>
      <c r="AS155" s="254" t="e">
        <f t="shared" ca="1" si="72"/>
        <v>#VALUE!</v>
      </c>
      <c r="AT155" s="253" t="e">
        <f t="shared" ca="1" si="54"/>
        <v>#DIV/0!</v>
      </c>
      <c r="AU155" s="253" t="e">
        <f t="shared" ca="1" si="55"/>
        <v>#DIV/0!</v>
      </c>
    </row>
    <row r="156" spans="1:47" outlineLevel="1" x14ac:dyDescent="0.3">
      <c r="A156" s="52" t="str">
        <f t="shared" si="73"/>
        <v/>
      </c>
      <c r="B156" s="52" t="str">
        <f t="shared" si="56"/>
        <v/>
      </c>
      <c r="C156" s="236" t="str">
        <f t="shared" si="74"/>
        <v/>
      </c>
      <c r="D156" s="236" t="str">
        <f t="shared" si="57"/>
        <v/>
      </c>
      <c r="E156" s="237" t="str">
        <f t="shared" si="75"/>
        <v/>
      </c>
      <c r="F156" s="237" t="str">
        <f t="shared" si="76"/>
        <v/>
      </c>
      <c r="G156" s="238" t="str">
        <f t="shared" si="77"/>
        <v/>
      </c>
      <c r="H156" s="239" t="str">
        <f t="shared" si="78"/>
        <v/>
      </c>
      <c r="I156" s="237" t="str">
        <f t="shared" si="79"/>
        <v/>
      </c>
      <c r="J156" s="240" t="str">
        <f t="shared" si="80"/>
        <v/>
      </c>
      <c r="K156" s="241" t="str">
        <f t="shared" si="58"/>
        <v/>
      </c>
      <c r="L156" s="242" t="str">
        <f t="shared" si="59"/>
        <v/>
      </c>
      <c r="M156" s="242" t="str">
        <f t="shared" si="60"/>
        <v/>
      </c>
      <c r="N156" s="242" t="str">
        <f t="shared" si="61"/>
        <v/>
      </c>
      <c r="O156" s="243" t="str">
        <f t="shared" si="42"/>
        <v/>
      </c>
      <c r="P156" s="244" t="str">
        <f t="shared" si="62"/>
        <v/>
      </c>
      <c r="Q156" s="244" t="str">
        <f t="shared" si="81"/>
        <v/>
      </c>
      <c r="R156" s="244"/>
      <c r="S156" s="245" t="str">
        <f t="shared" si="63"/>
        <v/>
      </c>
      <c r="T156" s="244" t="str">
        <f t="shared" si="64"/>
        <v/>
      </c>
      <c r="U156" s="244" t="str">
        <f t="shared" si="82"/>
        <v/>
      </c>
      <c r="V156" s="244"/>
      <c r="W156" s="244" t="str">
        <f t="shared" si="83"/>
        <v/>
      </c>
      <c r="X156" s="246" t="str">
        <f t="shared" si="43"/>
        <v/>
      </c>
      <c r="Y156" s="240" t="str">
        <f t="shared" si="65"/>
        <v/>
      </c>
      <c r="Z156" s="240">
        <f t="shared" si="66"/>
        <v>0</v>
      </c>
      <c r="AA156" s="240"/>
      <c r="AB156" s="240">
        <f t="shared" si="44"/>
        <v>0</v>
      </c>
      <c r="AC156" s="244" t="str">
        <f t="shared" si="45"/>
        <v/>
      </c>
      <c r="AD156" s="244" t="str">
        <f t="shared" si="46"/>
        <v/>
      </c>
      <c r="AE156" s="247">
        <f t="shared" si="47"/>
        <v>0</v>
      </c>
      <c r="AF156" s="247" t="str">
        <f t="shared" si="48"/>
        <v/>
      </c>
      <c r="AG156" s="244" t="str">
        <f t="shared" si="49"/>
        <v/>
      </c>
      <c r="AH156" s="61" t="str">
        <f t="shared" si="67"/>
        <v/>
      </c>
      <c r="AI156" s="248">
        <f t="shared" si="68"/>
        <v>0</v>
      </c>
      <c r="AJ156" s="244">
        <f t="shared" si="50"/>
        <v>0</v>
      </c>
      <c r="AK156" s="25"/>
      <c r="AL156" s="249">
        <f t="shared" si="51"/>
        <v>0</v>
      </c>
      <c r="AM156" s="250">
        <f t="shared" si="69"/>
        <v>0</v>
      </c>
      <c r="AN156" s="16"/>
      <c r="AO156" s="251" t="e">
        <f t="shared" si="70"/>
        <v>#VALUE!</v>
      </c>
      <c r="AP156" s="252" t="e">
        <f t="shared" si="52"/>
        <v>#VALUE!</v>
      </c>
      <c r="AQ156" s="253" t="e">
        <f t="shared" ca="1" si="71"/>
        <v>#DIV/0!</v>
      </c>
      <c r="AR156" s="253" t="e">
        <f t="shared" ca="1" si="53"/>
        <v>#DIV/0!</v>
      </c>
      <c r="AS156" s="254" t="e">
        <f t="shared" ca="1" si="72"/>
        <v>#VALUE!</v>
      </c>
      <c r="AT156" s="253" t="e">
        <f t="shared" ca="1" si="54"/>
        <v>#DIV/0!</v>
      </c>
      <c r="AU156" s="253" t="e">
        <f t="shared" ca="1" si="55"/>
        <v>#DIV/0!</v>
      </c>
    </row>
    <row r="157" spans="1:47" outlineLevel="1" x14ac:dyDescent="0.3">
      <c r="A157" s="52" t="str">
        <f t="shared" si="73"/>
        <v/>
      </c>
      <c r="B157" s="52" t="str">
        <f t="shared" si="56"/>
        <v/>
      </c>
      <c r="C157" s="236" t="str">
        <f t="shared" si="74"/>
        <v/>
      </c>
      <c r="D157" s="236" t="str">
        <f t="shared" si="57"/>
        <v/>
      </c>
      <c r="E157" s="237" t="str">
        <f t="shared" si="75"/>
        <v/>
      </c>
      <c r="F157" s="237" t="str">
        <f t="shared" si="76"/>
        <v/>
      </c>
      <c r="G157" s="238" t="str">
        <f t="shared" si="77"/>
        <v/>
      </c>
      <c r="H157" s="239" t="str">
        <f t="shared" si="78"/>
        <v/>
      </c>
      <c r="I157" s="237" t="str">
        <f t="shared" si="79"/>
        <v/>
      </c>
      <c r="J157" s="240" t="str">
        <f t="shared" si="80"/>
        <v/>
      </c>
      <c r="K157" s="241" t="str">
        <f t="shared" si="58"/>
        <v/>
      </c>
      <c r="L157" s="242" t="str">
        <f t="shared" si="59"/>
        <v/>
      </c>
      <c r="M157" s="242" t="str">
        <f t="shared" si="60"/>
        <v/>
      </c>
      <c r="N157" s="242" t="str">
        <f t="shared" si="61"/>
        <v/>
      </c>
      <c r="O157" s="243" t="str">
        <f t="shared" si="42"/>
        <v/>
      </c>
      <c r="P157" s="244" t="str">
        <f t="shared" si="62"/>
        <v/>
      </c>
      <c r="Q157" s="244" t="str">
        <f t="shared" si="81"/>
        <v/>
      </c>
      <c r="R157" s="244"/>
      <c r="S157" s="245" t="str">
        <f t="shared" si="63"/>
        <v/>
      </c>
      <c r="T157" s="244" t="str">
        <f t="shared" si="64"/>
        <v/>
      </c>
      <c r="U157" s="244" t="str">
        <f t="shared" si="82"/>
        <v/>
      </c>
      <c r="V157" s="244"/>
      <c r="W157" s="244" t="str">
        <f t="shared" si="83"/>
        <v/>
      </c>
      <c r="X157" s="246" t="str">
        <f t="shared" si="43"/>
        <v/>
      </c>
      <c r="Y157" s="240" t="str">
        <f t="shared" si="65"/>
        <v/>
      </c>
      <c r="Z157" s="240">
        <f t="shared" si="66"/>
        <v>0</v>
      </c>
      <c r="AA157" s="240"/>
      <c r="AB157" s="240">
        <f t="shared" si="44"/>
        <v>0</v>
      </c>
      <c r="AC157" s="244" t="str">
        <f t="shared" si="45"/>
        <v/>
      </c>
      <c r="AD157" s="244" t="str">
        <f t="shared" si="46"/>
        <v/>
      </c>
      <c r="AE157" s="247">
        <f t="shared" si="47"/>
        <v>0</v>
      </c>
      <c r="AF157" s="247" t="str">
        <f t="shared" si="48"/>
        <v/>
      </c>
      <c r="AG157" s="244" t="str">
        <f t="shared" si="49"/>
        <v/>
      </c>
      <c r="AH157" s="61" t="str">
        <f t="shared" si="67"/>
        <v/>
      </c>
      <c r="AI157" s="248">
        <f t="shared" si="68"/>
        <v>0</v>
      </c>
      <c r="AJ157" s="244">
        <f t="shared" si="50"/>
        <v>0</v>
      </c>
      <c r="AK157" s="25"/>
      <c r="AL157" s="249">
        <f t="shared" si="51"/>
        <v>0</v>
      </c>
      <c r="AM157" s="250">
        <f t="shared" si="69"/>
        <v>0</v>
      </c>
      <c r="AN157" s="16"/>
      <c r="AO157" s="251" t="e">
        <f t="shared" si="70"/>
        <v>#VALUE!</v>
      </c>
      <c r="AP157" s="252" t="e">
        <f t="shared" si="52"/>
        <v>#VALUE!</v>
      </c>
      <c r="AQ157" s="253" t="e">
        <f t="shared" ca="1" si="71"/>
        <v>#DIV/0!</v>
      </c>
      <c r="AR157" s="253" t="e">
        <f t="shared" ca="1" si="53"/>
        <v>#DIV/0!</v>
      </c>
      <c r="AS157" s="254" t="e">
        <f t="shared" ca="1" si="72"/>
        <v>#VALUE!</v>
      </c>
      <c r="AT157" s="253" t="e">
        <f t="shared" ca="1" si="54"/>
        <v>#DIV/0!</v>
      </c>
      <c r="AU157" s="253" t="e">
        <f t="shared" ca="1" si="55"/>
        <v>#DIV/0!</v>
      </c>
    </row>
    <row r="158" spans="1:47" outlineLevel="1" x14ac:dyDescent="0.3">
      <c r="A158" s="52" t="str">
        <f t="shared" si="73"/>
        <v/>
      </c>
      <c r="B158" s="52" t="str">
        <f t="shared" si="56"/>
        <v/>
      </c>
      <c r="C158" s="236" t="str">
        <f t="shared" si="74"/>
        <v/>
      </c>
      <c r="D158" s="236" t="str">
        <f t="shared" si="57"/>
        <v/>
      </c>
      <c r="E158" s="237" t="str">
        <f t="shared" si="75"/>
        <v/>
      </c>
      <c r="F158" s="237" t="str">
        <f t="shared" si="76"/>
        <v/>
      </c>
      <c r="G158" s="238" t="str">
        <f t="shared" si="77"/>
        <v/>
      </c>
      <c r="H158" s="239" t="str">
        <f t="shared" si="78"/>
        <v/>
      </c>
      <c r="I158" s="237" t="str">
        <f t="shared" si="79"/>
        <v/>
      </c>
      <c r="J158" s="240" t="str">
        <f t="shared" si="80"/>
        <v/>
      </c>
      <c r="K158" s="241" t="str">
        <f t="shared" si="58"/>
        <v/>
      </c>
      <c r="L158" s="242" t="str">
        <f t="shared" si="59"/>
        <v/>
      </c>
      <c r="M158" s="242" t="str">
        <f t="shared" si="60"/>
        <v/>
      </c>
      <c r="N158" s="242" t="str">
        <f t="shared" si="61"/>
        <v/>
      </c>
      <c r="O158" s="243" t="str">
        <f t="shared" si="42"/>
        <v/>
      </c>
      <c r="P158" s="244" t="str">
        <f t="shared" si="62"/>
        <v/>
      </c>
      <c r="Q158" s="244" t="str">
        <f t="shared" si="81"/>
        <v/>
      </c>
      <c r="R158" s="244"/>
      <c r="S158" s="245" t="str">
        <f t="shared" si="63"/>
        <v/>
      </c>
      <c r="T158" s="244" t="str">
        <f t="shared" si="64"/>
        <v/>
      </c>
      <c r="U158" s="244" t="str">
        <f t="shared" si="82"/>
        <v/>
      </c>
      <c r="V158" s="244"/>
      <c r="W158" s="244" t="str">
        <f t="shared" si="83"/>
        <v/>
      </c>
      <c r="X158" s="246" t="str">
        <f t="shared" si="43"/>
        <v/>
      </c>
      <c r="Y158" s="240" t="str">
        <f t="shared" si="65"/>
        <v/>
      </c>
      <c r="Z158" s="240">
        <f t="shared" si="66"/>
        <v>0</v>
      </c>
      <c r="AA158" s="240"/>
      <c r="AB158" s="240">
        <f t="shared" si="44"/>
        <v>0</v>
      </c>
      <c r="AC158" s="244" t="str">
        <f t="shared" si="45"/>
        <v/>
      </c>
      <c r="AD158" s="244" t="str">
        <f t="shared" si="46"/>
        <v/>
      </c>
      <c r="AE158" s="247">
        <f t="shared" si="47"/>
        <v>0</v>
      </c>
      <c r="AF158" s="247" t="str">
        <f t="shared" si="48"/>
        <v/>
      </c>
      <c r="AG158" s="244" t="str">
        <f t="shared" si="49"/>
        <v/>
      </c>
      <c r="AH158" s="61" t="str">
        <f t="shared" si="67"/>
        <v/>
      </c>
      <c r="AI158" s="248">
        <f t="shared" si="68"/>
        <v>0</v>
      </c>
      <c r="AJ158" s="244">
        <f t="shared" si="50"/>
        <v>0</v>
      </c>
      <c r="AK158" s="25"/>
      <c r="AL158" s="249">
        <f t="shared" si="51"/>
        <v>0</v>
      </c>
      <c r="AM158" s="250">
        <f t="shared" si="69"/>
        <v>0</v>
      </c>
      <c r="AN158" s="16"/>
      <c r="AO158" s="251" t="e">
        <f t="shared" si="70"/>
        <v>#VALUE!</v>
      </c>
      <c r="AP158" s="252" t="e">
        <f t="shared" si="52"/>
        <v>#VALUE!</v>
      </c>
      <c r="AQ158" s="253" t="e">
        <f t="shared" ca="1" si="71"/>
        <v>#DIV/0!</v>
      </c>
      <c r="AR158" s="253" t="e">
        <f t="shared" ca="1" si="53"/>
        <v>#DIV/0!</v>
      </c>
      <c r="AS158" s="254" t="e">
        <f t="shared" ca="1" si="72"/>
        <v>#VALUE!</v>
      </c>
      <c r="AT158" s="253" t="e">
        <f t="shared" ca="1" si="54"/>
        <v>#DIV/0!</v>
      </c>
      <c r="AU158" s="253" t="e">
        <f t="shared" ca="1" si="55"/>
        <v>#DIV/0!</v>
      </c>
    </row>
    <row r="159" spans="1:47" outlineLevel="1" x14ac:dyDescent="0.3">
      <c r="A159" s="52" t="str">
        <f t="shared" si="73"/>
        <v/>
      </c>
      <c r="B159" s="52" t="str">
        <f t="shared" si="56"/>
        <v/>
      </c>
      <c r="C159" s="236" t="str">
        <f t="shared" si="74"/>
        <v/>
      </c>
      <c r="D159" s="236" t="str">
        <f t="shared" si="57"/>
        <v/>
      </c>
      <c r="E159" s="237" t="str">
        <f t="shared" si="75"/>
        <v/>
      </c>
      <c r="F159" s="237" t="str">
        <f t="shared" si="76"/>
        <v/>
      </c>
      <c r="G159" s="238" t="str">
        <f t="shared" si="77"/>
        <v/>
      </c>
      <c r="H159" s="239" t="str">
        <f t="shared" si="78"/>
        <v/>
      </c>
      <c r="I159" s="237" t="str">
        <f t="shared" si="79"/>
        <v/>
      </c>
      <c r="J159" s="240" t="str">
        <f t="shared" si="80"/>
        <v/>
      </c>
      <c r="K159" s="241" t="str">
        <f t="shared" si="58"/>
        <v/>
      </c>
      <c r="L159" s="242" t="str">
        <f t="shared" si="59"/>
        <v/>
      </c>
      <c r="M159" s="242" t="str">
        <f t="shared" si="60"/>
        <v/>
      </c>
      <c r="N159" s="242" t="str">
        <f t="shared" si="61"/>
        <v/>
      </c>
      <c r="O159" s="243" t="str">
        <f t="shared" si="42"/>
        <v/>
      </c>
      <c r="P159" s="244" t="str">
        <f t="shared" si="62"/>
        <v/>
      </c>
      <c r="Q159" s="244" t="str">
        <f t="shared" si="81"/>
        <v/>
      </c>
      <c r="R159" s="244"/>
      <c r="S159" s="245" t="str">
        <f t="shared" si="63"/>
        <v/>
      </c>
      <c r="T159" s="244" t="str">
        <f t="shared" si="64"/>
        <v/>
      </c>
      <c r="U159" s="244" t="str">
        <f t="shared" si="82"/>
        <v/>
      </c>
      <c r="V159" s="244"/>
      <c r="W159" s="244" t="str">
        <f t="shared" si="83"/>
        <v/>
      </c>
      <c r="X159" s="246" t="str">
        <f t="shared" si="43"/>
        <v/>
      </c>
      <c r="Y159" s="240" t="str">
        <f t="shared" si="65"/>
        <v/>
      </c>
      <c r="Z159" s="240">
        <f t="shared" si="66"/>
        <v>0</v>
      </c>
      <c r="AA159" s="240"/>
      <c r="AB159" s="240">
        <f t="shared" si="44"/>
        <v>0</v>
      </c>
      <c r="AC159" s="244" t="str">
        <f t="shared" si="45"/>
        <v/>
      </c>
      <c r="AD159" s="244" t="str">
        <f t="shared" si="46"/>
        <v/>
      </c>
      <c r="AE159" s="247">
        <f t="shared" si="47"/>
        <v>0</v>
      </c>
      <c r="AF159" s="247" t="str">
        <f t="shared" si="48"/>
        <v/>
      </c>
      <c r="AG159" s="244" t="str">
        <f t="shared" si="49"/>
        <v/>
      </c>
      <c r="AH159" s="61" t="str">
        <f t="shared" si="67"/>
        <v/>
      </c>
      <c r="AI159" s="248">
        <f t="shared" si="68"/>
        <v>0</v>
      </c>
      <c r="AJ159" s="244">
        <f t="shared" si="50"/>
        <v>0</v>
      </c>
      <c r="AK159" s="25"/>
      <c r="AL159" s="249">
        <f t="shared" si="51"/>
        <v>0</v>
      </c>
      <c r="AM159" s="250">
        <f t="shared" si="69"/>
        <v>0</v>
      </c>
      <c r="AN159" s="16"/>
      <c r="AO159" s="251" t="e">
        <f t="shared" si="70"/>
        <v>#VALUE!</v>
      </c>
      <c r="AP159" s="252" t="e">
        <f t="shared" si="52"/>
        <v>#VALUE!</v>
      </c>
      <c r="AQ159" s="253" t="e">
        <f t="shared" ca="1" si="71"/>
        <v>#DIV/0!</v>
      </c>
      <c r="AR159" s="253" t="e">
        <f t="shared" ca="1" si="53"/>
        <v>#DIV/0!</v>
      </c>
      <c r="AS159" s="254" t="e">
        <f t="shared" ca="1" si="72"/>
        <v>#VALUE!</v>
      </c>
      <c r="AT159" s="253" t="e">
        <f t="shared" ca="1" si="54"/>
        <v>#DIV/0!</v>
      </c>
      <c r="AU159" s="253" t="e">
        <f t="shared" ca="1" si="55"/>
        <v>#DIV/0!</v>
      </c>
    </row>
    <row r="160" spans="1:47" outlineLevel="1" x14ac:dyDescent="0.3">
      <c r="A160" s="52" t="str">
        <f t="shared" si="73"/>
        <v/>
      </c>
      <c r="B160" s="52" t="str">
        <f t="shared" si="56"/>
        <v/>
      </c>
      <c r="C160" s="236" t="str">
        <f t="shared" si="74"/>
        <v/>
      </c>
      <c r="D160" s="236" t="str">
        <f t="shared" si="57"/>
        <v/>
      </c>
      <c r="E160" s="237" t="str">
        <f t="shared" si="75"/>
        <v/>
      </c>
      <c r="F160" s="237" t="str">
        <f t="shared" si="76"/>
        <v/>
      </c>
      <c r="G160" s="238" t="str">
        <f t="shared" si="77"/>
        <v/>
      </c>
      <c r="H160" s="239" t="str">
        <f t="shared" si="78"/>
        <v/>
      </c>
      <c r="I160" s="237" t="str">
        <f t="shared" si="79"/>
        <v/>
      </c>
      <c r="J160" s="240" t="str">
        <f t="shared" si="80"/>
        <v/>
      </c>
      <c r="K160" s="241" t="str">
        <f t="shared" si="58"/>
        <v/>
      </c>
      <c r="L160" s="242" t="str">
        <f t="shared" si="59"/>
        <v/>
      </c>
      <c r="M160" s="242" t="str">
        <f t="shared" si="60"/>
        <v/>
      </c>
      <c r="N160" s="242" t="str">
        <f t="shared" si="61"/>
        <v/>
      </c>
      <c r="O160" s="243" t="str">
        <f t="shared" si="42"/>
        <v/>
      </c>
      <c r="P160" s="244" t="str">
        <f t="shared" si="62"/>
        <v/>
      </c>
      <c r="Q160" s="244" t="str">
        <f t="shared" si="81"/>
        <v/>
      </c>
      <c r="R160" s="244"/>
      <c r="S160" s="245" t="str">
        <f t="shared" si="63"/>
        <v/>
      </c>
      <c r="T160" s="244" t="str">
        <f t="shared" si="64"/>
        <v/>
      </c>
      <c r="U160" s="244" t="str">
        <f t="shared" si="82"/>
        <v/>
      </c>
      <c r="V160" s="244"/>
      <c r="W160" s="244" t="str">
        <f t="shared" si="83"/>
        <v/>
      </c>
      <c r="X160" s="246" t="str">
        <f t="shared" si="43"/>
        <v/>
      </c>
      <c r="Y160" s="240" t="str">
        <f t="shared" si="65"/>
        <v/>
      </c>
      <c r="Z160" s="240">
        <f t="shared" si="66"/>
        <v>0</v>
      </c>
      <c r="AA160" s="240"/>
      <c r="AB160" s="240">
        <f t="shared" si="44"/>
        <v>0</v>
      </c>
      <c r="AC160" s="244" t="str">
        <f t="shared" si="45"/>
        <v/>
      </c>
      <c r="AD160" s="244" t="str">
        <f t="shared" si="46"/>
        <v/>
      </c>
      <c r="AE160" s="247">
        <f t="shared" si="47"/>
        <v>0</v>
      </c>
      <c r="AF160" s="247" t="str">
        <f t="shared" si="48"/>
        <v/>
      </c>
      <c r="AG160" s="244" t="str">
        <f t="shared" si="49"/>
        <v/>
      </c>
      <c r="AH160" s="61" t="str">
        <f t="shared" si="67"/>
        <v/>
      </c>
      <c r="AI160" s="248">
        <f t="shared" si="68"/>
        <v>0</v>
      </c>
      <c r="AJ160" s="244">
        <f t="shared" si="50"/>
        <v>0</v>
      </c>
      <c r="AK160" s="25"/>
      <c r="AL160" s="249">
        <f t="shared" si="51"/>
        <v>0</v>
      </c>
      <c r="AM160" s="250">
        <f t="shared" si="69"/>
        <v>0</v>
      </c>
      <c r="AN160" s="16"/>
      <c r="AO160" s="251" t="e">
        <f t="shared" si="70"/>
        <v>#VALUE!</v>
      </c>
      <c r="AP160" s="252" t="e">
        <f t="shared" si="52"/>
        <v>#VALUE!</v>
      </c>
      <c r="AQ160" s="253" t="e">
        <f t="shared" ca="1" si="71"/>
        <v>#DIV/0!</v>
      </c>
      <c r="AR160" s="253" t="e">
        <f t="shared" ca="1" si="53"/>
        <v>#DIV/0!</v>
      </c>
      <c r="AS160" s="254" t="e">
        <f t="shared" ca="1" si="72"/>
        <v>#VALUE!</v>
      </c>
      <c r="AT160" s="253" t="e">
        <f t="shared" ca="1" si="54"/>
        <v>#DIV/0!</v>
      </c>
      <c r="AU160" s="253" t="e">
        <f t="shared" ca="1" si="55"/>
        <v>#DIV/0!</v>
      </c>
    </row>
    <row r="161" spans="1:47" outlineLevel="1" x14ac:dyDescent="0.3">
      <c r="A161" s="52" t="str">
        <f t="shared" si="73"/>
        <v/>
      </c>
      <c r="B161" s="52" t="str">
        <f t="shared" si="56"/>
        <v/>
      </c>
      <c r="C161" s="236" t="str">
        <f t="shared" si="74"/>
        <v/>
      </c>
      <c r="D161" s="236" t="str">
        <f t="shared" si="57"/>
        <v/>
      </c>
      <c r="E161" s="237" t="str">
        <f t="shared" si="75"/>
        <v/>
      </c>
      <c r="F161" s="237" t="str">
        <f t="shared" si="76"/>
        <v/>
      </c>
      <c r="G161" s="238" t="str">
        <f t="shared" si="77"/>
        <v/>
      </c>
      <c r="H161" s="239" t="str">
        <f t="shared" si="78"/>
        <v/>
      </c>
      <c r="I161" s="237" t="str">
        <f t="shared" si="79"/>
        <v/>
      </c>
      <c r="J161" s="240" t="str">
        <f t="shared" si="80"/>
        <v/>
      </c>
      <c r="K161" s="241" t="str">
        <f t="shared" si="58"/>
        <v/>
      </c>
      <c r="L161" s="242" t="str">
        <f t="shared" si="59"/>
        <v/>
      </c>
      <c r="M161" s="242" t="str">
        <f t="shared" si="60"/>
        <v/>
      </c>
      <c r="N161" s="242" t="str">
        <f t="shared" si="61"/>
        <v/>
      </c>
      <c r="O161" s="243" t="str">
        <f t="shared" ref="O161:O224" si="84">IF(B161="","",K161+N161)</f>
        <v/>
      </c>
      <c r="P161" s="244" t="str">
        <f t="shared" si="62"/>
        <v/>
      </c>
      <c r="Q161" s="244" t="str">
        <f t="shared" si="81"/>
        <v/>
      </c>
      <c r="R161" s="244"/>
      <c r="S161" s="245" t="str">
        <f t="shared" si="63"/>
        <v/>
      </c>
      <c r="T161" s="244" t="str">
        <f t="shared" si="64"/>
        <v/>
      </c>
      <c r="U161" s="244" t="str">
        <f t="shared" si="82"/>
        <v/>
      </c>
      <c r="V161" s="244"/>
      <c r="W161" s="244" t="str">
        <f t="shared" si="83"/>
        <v/>
      </c>
      <c r="X161" s="246" t="str">
        <f t="shared" ref="X161:X224" si="85">IF(B161="","",IF(B161="","",O161+P161+Q161+R161+S161+W161))</f>
        <v/>
      </c>
      <c r="Y161" s="240" t="str">
        <f t="shared" si="65"/>
        <v/>
      </c>
      <c r="Z161" s="240">
        <f t="shared" si="66"/>
        <v>0</v>
      </c>
      <c r="AA161" s="240"/>
      <c r="AB161" s="240">
        <f t="shared" ref="AB161:AB224" si="86">SUM(K161:M161)</f>
        <v>0</v>
      </c>
      <c r="AC161" s="244" t="str">
        <f t="shared" ref="AC161:AC224" si="87">+L161</f>
        <v/>
      </c>
      <c r="AD161" s="244" t="str">
        <f t="shared" ref="AD161:AD224" si="88">+Q161</f>
        <v/>
      </c>
      <c r="AE161" s="247">
        <f t="shared" ref="AE161:AE224" si="89">+R161</f>
        <v>0</v>
      </c>
      <c r="AF161" s="247" t="str">
        <f t="shared" ref="AF161:AF224" si="90">+S161</f>
        <v/>
      </c>
      <c r="AG161" s="244" t="str">
        <f t="shared" ref="AG161:AG224" si="91">IF(B161="","",AC161+K161 + P161 + W161+AD161+AE161 + M161 + AF161)</f>
        <v/>
      </c>
      <c r="AH161" s="61" t="str">
        <f t="shared" si="67"/>
        <v/>
      </c>
      <c r="AI161" s="248">
        <f t="shared" si="68"/>
        <v>0</v>
      </c>
      <c r="AJ161" s="244">
        <f t="shared" ref="AJ161:AJ224" si="92">+IF(AG161="",0,AG161)</f>
        <v>0</v>
      </c>
      <c r="AK161" s="25"/>
      <c r="AL161" s="249">
        <f t="shared" ref="AL161:AL224" si="93">+IFERROR(AG161-X161,0)</f>
        <v>0</v>
      </c>
      <c r="AM161" s="250">
        <f t="shared" si="69"/>
        <v>0</v>
      </c>
      <c r="AN161" s="16"/>
      <c r="AO161" s="251" t="e">
        <f t="shared" si="70"/>
        <v>#VALUE!</v>
      </c>
      <c r="AP161" s="252" t="e">
        <f t="shared" ref="AP161:AP224" si="94">(1/((1+($J$8/100))^(AO161/$Q$9))*1) * IF(D161="D",2,1)</f>
        <v>#VALUE!</v>
      </c>
      <c r="AQ161" s="253" t="e">
        <f t="shared" ca="1" si="71"/>
        <v>#DIV/0!</v>
      </c>
      <c r="AR161" s="253" t="e">
        <f t="shared" ref="AR161:AR224" ca="1" si="95">AT161-AS161</f>
        <v>#DIV/0!</v>
      </c>
      <c r="AS161" s="254" t="e">
        <f t="shared" ca="1" si="72"/>
        <v>#VALUE!</v>
      </c>
      <c r="AT161" s="253" t="e">
        <f t="shared" ref="AT161:AT224" ca="1" si="96">IF(D161="D",$K$23,0)+ $K$23</f>
        <v>#DIV/0!</v>
      </c>
      <c r="AU161" s="253" t="e">
        <f t="shared" ref="AU161:AU224" ca="1" si="97">AQ161-AR161</f>
        <v>#DIV/0!</v>
      </c>
    </row>
    <row r="162" spans="1:47" outlineLevel="1" x14ac:dyDescent="0.3">
      <c r="A162" s="52" t="str">
        <f t="shared" si="73"/>
        <v/>
      </c>
      <c r="B162" s="52" t="str">
        <f t="shared" ref="B162:B225" si="98">IF(A162="","",IF(A162&lt;=$H$22,0,1))</f>
        <v/>
      </c>
      <c r="C162" s="236" t="str">
        <f t="shared" si="74"/>
        <v/>
      </c>
      <c r="D162" s="236" t="str">
        <f t="shared" ref="D162:D225" si="99">IF(A162="","",IF(OR(MONTH(C162)=$H$18,MONTH(C162)=$H$19),"D",""))</f>
        <v/>
      </c>
      <c r="E162" s="237" t="str">
        <f t="shared" si="75"/>
        <v/>
      </c>
      <c r="F162" s="237" t="str">
        <f t="shared" si="76"/>
        <v/>
      </c>
      <c r="G162" s="238" t="str">
        <f t="shared" si="77"/>
        <v/>
      </c>
      <c r="H162" s="239" t="str">
        <f t="shared" si="78"/>
        <v/>
      </c>
      <c r="I162" s="237" t="str">
        <f t="shared" si="79"/>
        <v/>
      </c>
      <c r="J162" s="240" t="str">
        <f t="shared" si="80"/>
        <v/>
      </c>
      <c r="K162" s="241" t="str">
        <f t="shared" ref="K162:K225" si="100">IF(B162="","",IF(((IF(ISERROR(MATCH(MONTH(C162),$H$18:$H$19,0))=FALSE,$J$24 + $Q$29,0) + $J$24+$Q$29+$S$27)-(IF($J$24+$Q$29 + $S$27&lt;ROUND(ROUND(J162*(((1+(H162/100))^(I162/G162))-1),4),2),$J$24+$Q$29 + $S$27-0.01,IF(ROUND(ROUND(J162*(((1+(H162/100))^(I162/G162))-1),4),2)+ $S$27&gt;$J$24,$J$24+ $S$27+-0.01,ROUND(ROUND(J162*(((1+(H162/100))^(I162/G162))-1),4),2)+$S$27)))- Q162-R162-S162-W162)&lt;0,0.01,IF(ISERROR(MATCH(MONTH(C162),$H$18:$H$19,0))=FALSE,$J$24 + $Q$29,0)+ ($J$24+$Q$29+$S$27)-(IF($J$24+$Q$29 + $S$27&lt;ROUND(ROUND(J162*(((1+(H162/100))^(I162/G162))-1),4),2),$J$24+$Q$29 + $S$27-0.01,IF(ROUND(ROUND(J162*(((1+(H162/100))^(I162/G162))-1),4),2)+ $S$27&gt;$J$24,$J$24+ $S$27+-0.01,ROUND(ROUND(J162*(((1+(H162/100))^(I162/G162))-1),4),2)+$S$27)))- Q162-R162-S162-W162))</f>
        <v/>
      </c>
      <c r="L162" s="242" t="str">
        <f t="shared" ref="L162:L225" si="101">IF(B162="","",IF(K162=0.01,+$J$24-K162-Q162-R162-S162-W162+$Q$29,IF($J$24+$Q$29 + $S$27&lt;ROUND(ROUND(J162*(((1+(H162/100))^(I162/G162))-1),4),2),$J$24+$Q$29 + $S$27-0.01,IF(ROUND(ROUND(J162*(((1+(H162/100))^(I162/G162))-1),4),2)+ $S$27&gt;$J$24,$J$24+ $S$27+-0.01,ROUND(ROUND(J162*(((1+(H162/100))^(I162/G162))-1),4),2)+$S$27))))</f>
        <v/>
      </c>
      <c r="M162" s="242" t="str">
        <f t="shared" ref="M162:M225" si="102">+IF(B162="","",IF(ISERROR(MATCH(MONTH(C162),$H$18:$H$19,0))=FALSE,$J$23,0)  + $J$23)</f>
        <v/>
      </c>
      <c r="N162" s="242" t="str">
        <f t="shared" ref="N162:N225" si="103">+IF(B162="","",L162+M162)</f>
        <v/>
      </c>
      <c r="O162" s="243" t="str">
        <f t="shared" si="84"/>
        <v/>
      </c>
      <c r="P162" s="244" t="str">
        <f t="shared" ref="P162:P225" si="104">+IF(B162="","",$J$27)</f>
        <v/>
      </c>
      <c r="Q162" s="244" t="str">
        <f t="shared" si="81"/>
        <v/>
      </c>
      <c r="R162" s="244"/>
      <c r="S162" s="245" t="str">
        <f t="shared" ref="S162:S225" si="105">IF(B162="","",IF(E162-E161&gt;1,ROUNDDOWN($J162*$H$9/30*(DATE(YEAR($C162),MONTH($C162)-1,DAY($C162))-C161),2),0))</f>
        <v/>
      </c>
      <c r="T162" s="244" t="str">
        <f t="shared" ref="T162:T225" si="106">IF(B162="","",Q162+R162+S162)</f>
        <v/>
      </c>
      <c r="U162" s="244" t="str">
        <f t="shared" si="82"/>
        <v/>
      </c>
      <c r="V162" s="244"/>
      <c r="W162" s="244" t="str">
        <f t="shared" si="83"/>
        <v/>
      </c>
      <c r="X162" s="246" t="str">
        <f t="shared" si="85"/>
        <v/>
      </c>
      <c r="Y162" s="240" t="str">
        <f t="shared" ref="Y162:Y225" si="107">+IF(B162="","",ROUND(J162-K162,2))</f>
        <v/>
      </c>
      <c r="Z162" s="240">
        <f t="shared" ref="Z162:Z225" si="108">IFERROR(IF(ROUND(ROUND(J162*(((1+(H162/100))^(I162/G162))-1),4),2) - $J$24&lt;0,0,ROUND(ROUND(J162*(((1+(H162/100))^(I162/G162))-1),4),2) - $J$24),0)</f>
        <v>0</v>
      </c>
      <c r="AA162" s="240"/>
      <c r="AB162" s="240">
        <f t="shared" si="86"/>
        <v>0</v>
      </c>
      <c r="AC162" s="244" t="str">
        <f t="shared" si="87"/>
        <v/>
      </c>
      <c r="AD162" s="244" t="str">
        <f t="shared" si="88"/>
        <v/>
      </c>
      <c r="AE162" s="247">
        <f t="shared" si="89"/>
        <v>0</v>
      </c>
      <c r="AF162" s="247" t="str">
        <f t="shared" si="90"/>
        <v/>
      </c>
      <c r="AG162" s="244" t="str">
        <f t="shared" si="91"/>
        <v/>
      </c>
      <c r="AH162" s="61" t="str">
        <f t="shared" ref="AH162:AH225" si="109">IF(B162="","",IF(D162="D",$J$24*2,$J$24)+Q162)</f>
        <v/>
      </c>
      <c r="AI162" s="248">
        <f t="shared" ref="AI162:AI225" si="110">+IF(C162="",0,C162)</f>
        <v>0</v>
      </c>
      <c r="AJ162" s="244">
        <f t="shared" si="92"/>
        <v>0</v>
      </c>
      <c r="AK162" s="25"/>
      <c r="AL162" s="249">
        <f t="shared" si="93"/>
        <v>0</v>
      </c>
      <c r="AM162" s="250">
        <f t="shared" ref="AM162:AM225" si="111">+IFERROR(AC162-L162,0)</f>
        <v>0</v>
      </c>
      <c r="AN162" s="16"/>
      <c r="AO162" s="251" t="e">
        <f t="shared" ref="AO162:AO225" si="112">I162 + AO161</f>
        <v>#VALUE!</v>
      </c>
      <c r="AP162" s="252" t="e">
        <f t="shared" si="94"/>
        <v>#VALUE!</v>
      </c>
      <c r="AQ162" s="253" t="e">
        <f t="shared" ref="AQ162:AQ225" ca="1" si="113">AU161</f>
        <v>#DIV/0!</v>
      </c>
      <c r="AR162" s="253" t="e">
        <f t="shared" ca="1" si="95"/>
        <v>#DIV/0!</v>
      </c>
      <c r="AS162" s="254" t="e">
        <f t="shared" ref="AS162:AS225" ca="1" si="114">(((1+($J$8/100))^((K162)/$Q$9))-1)*AQ162</f>
        <v>#VALUE!</v>
      </c>
      <c r="AT162" s="253" t="e">
        <f t="shared" ca="1" si="96"/>
        <v>#DIV/0!</v>
      </c>
      <c r="AU162" s="253" t="e">
        <f t="shared" ca="1" si="97"/>
        <v>#DIV/0!</v>
      </c>
    </row>
    <row r="163" spans="1:47" outlineLevel="1" x14ac:dyDescent="0.3">
      <c r="A163" s="52" t="str">
        <f t="shared" ref="A163:A226" si="115">IF(A162&gt;=$H$14,"",A162+1)</f>
        <v/>
      </c>
      <c r="B163" s="52" t="str">
        <f t="shared" si="98"/>
        <v/>
      </c>
      <c r="C163" s="236" t="str">
        <f t="shared" ref="C163:C226" si="116">IF(A163="","",IF(OR(MONTH(EDATE($Q$6,E163))=$H$16,MONTH(EDATE($Q$6,E163))=$H$17),IF(ABS($H$17-$H$16)=1,EDATE($Q$6,E163+2),EDATE($Q$6,E163+1)),EDATE($Q$6,E163)))</f>
        <v/>
      </c>
      <c r="D163" s="236" t="str">
        <f t="shared" si="99"/>
        <v/>
      </c>
      <c r="E163" s="237" t="str">
        <f t="shared" ref="E163:E226" si="117">IF(B163="","",IF(OR(MONTH(DATE(YEAR(C162) + 1/12,MONTH(C162)+1,DAY(C162)))=$H$16,MONTH(DATE(YEAR(C162) + 1/12,MONTH(C162)+1,DAY(C162)))=$H$17),IF(ABS($H$17-$H$16)=1,E162+1,E162 + 2),E162 + 1))</f>
        <v/>
      </c>
      <c r="F163" s="237" t="str">
        <f t="shared" ref="F163:F226" si="118">IF(B163="","",F162+1)</f>
        <v/>
      </c>
      <c r="G163" s="238" t="str">
        <f t="shared" ref="G163:G226" si="119">IF(B163="","",$Q$9)</f>
        <v/>
      </c>
      <c r="H163" s="239" t="str">
        <f t="shared" ref="H163:H226" si="120">IF(B163="","",$H$10)</f>
        <v/>
      </c>
      <c r="I163" s="237" t="str">
        <f t="shared" ref="I163:I226" si="121">IF(B163="","",C163-C162)</f>
        <v/>
      </c>
      <c r="J163" s="240" t="str">
        <f t="shared" ref="J163:J226" si="122">IF(B163="","",Y162)</f>
        <v/>
      </c>
      <c r="K163" s="241" t="str">
        <f t="shared" si="100"/>
        <v/>
      </c>
      <c r="L163" s="242" t="str">
        <f t="shared" si="101"/>
        <v/>
      </c>
      <c r="M163" s="242" t="str">
        <f t="shared" si="102"/>
        <v/>
      </c>
      <c r="N163" s="242" t="str">
        <f t="shared" si="103"/>
        <v/>
      </c>
      <c r="O163" s="243" t="str">
        <f t="shared" si="84"/>
        <v/>
      </c>
      <c r="P163" s="244" t="str">
        <f t="shared" si="104"/>
        <v/>
      </c>
      <c r="Q163" s="244" t="str">
        <f t="shared" ref="Q163:Q226" si="123">+IF(B163="","",ROUND($H$9*J163/30*$I163,2)-S163)</f>
        <v/>
      </c>
      <c r="R163" s="244"/>
      <c r="S163" s="245" t="str">
        <f t="shared" si="105"/>
        <v/>
      </c>
      <c r="T163" s="244" t="str">
        <f t="shared" si="106"/>
        <v/>
      </c>
      <c r="U163" s="244" t="str">
        <f t="shared" ref="U163:U226" si="124">+IF(B163="","",$J$28)</f>
        <v/>
      </c>
      <c r="V163" s="244"/>
      <c r="W163" s="244" t="str">
        <f t="shared" ref="W163:W226" si="125">+IF(B163="","",U163+V163)</f>
        <v/>
      </c>
      <c r="X163" s="246" t="str">
        <f t="shared" si="85"/>
        <v/>
      </c>
      <c r="Y163" s="240" t="str">
        <f t="shared" si="107"/>
        <v/>
      </c>
      <c r="Z163" s="240">
        <f t="shared" si="108"/>
        <v>0</v>
      </c>
      <c r="AA163" s="240"/>
      <c r="AB163" s="240">
        <f t="shared" si="86"/>
        <v>0</v>
      </c>
      <c r="AC163" s="244" t="str">
        <f t="shared" si="87"/>
        <v/>
      </c>
      <c r="AD163" s="244" t="str">
        <f t="shared" si="88"/>
        <v/>
      </c>
      <c r="AE163" s="247">
        <f t="shared" si="89"/>
        <v>0</v>
      </c>
      <c r="AF163" s="247" t="str">
        <f t="shared" si="90"/>
        <v/>
      </c>
      <c r="AG163" s="244" t="str">
        <f t="shared" si="91"/>
        <v/>
      </c>
      <c r="AH163" s="61" t="str">
        <f t="shared" si="109"/>
        <v/>
      </c>
      <c r="AI163" s="248">
        <f t="shared" si="110"/>
        <v>0</v>
      </c>
      <c r="AJ163" s="244">
        <f t="shared" si="92"/>
        <v>0</v>
      </c>
      <c r="AK163" s="25"/>
      <c r="AL163" s="249">
        <f t="shared" si="93"/>
        <v>0</v>
      </c>
      <c r="AM163" s="250">
        <f t="shared" si="111"/>
        <v>0</v>
      </c>
      <c r="AN163" s="16"/>
      <c r="AO163" s="251" t="e">
        <f t="shared" si="112"/>
        <v>#VALUE!</v>
      </c>
      <c r="AP163" s="252" t="e">
        <f t="shared" si="94"/>
        <v>#VALUE!</v>
      </c>
      <c r="AQ163" s="253" t="e">
        <f t="shared" ca="1" si="113"/>
        <v>#DIV/0!</v>
      </c>
      <c r="AR163" s="253" t="e">
        <f t="shared" ca="1" si="95"/>
        <v>#DIV/0!</v>
      </c>
      <c r="AS163" s="254" t="e">
        <f t="shared" ca="1" si="114"/>
        <v>#VALUE!</v>
      </c>
      <c r="AT163" s="253" t="e">
        <f t="shared" ca="1" si="96"/>
        <v>#DIV/0!</v>
      </c>
      <c r="AU163" s="253" t="e">
        <f t="shared" ca="1" si="97"/>
        <v>#DIV/0!</v>
      </c>
    </row>
    <row r="164" spans="1:47" outlineLevel="1" x14ac:dyDescent="0.3">
      <c r="A164" s="52" t="str">
        <f t="shared" si="115"/>
        <v/>
      </c>
      <c r="B164" s="52" t="str">
        <f t="shared" si="98"/>
        <v/>
      </c>
      <c r="C164" s="236" t="str">
        <f t="shared" si="116"/>
        <v/>
      </c>
      <c r="D164" s="236" t="str">
        <f t="shared" si="99"/>
        <v/>
      </c>
      <c r="E164" s="237" t="str">
        <f t="shared" si="117"/>
        <v/>
      </c>
      <c r="F164" s="237" t="str">
        <f t="shared" si="118"/>
        <v/>
      </c>
      <c r="G164" s="238" t="str">
        <f t="shared" si="119"/>
        <v/>
      </c>
      <c r="H164" s="239" t="str">
        <f t="shared" si="120"/>
        <v/>
      </c>
      <c r="I164" s="237" t="str">
        <f t="shared" si="121"/>
        <v/>
      </c>
      <c r="J164" s="240" t="str">
        <f t="shared" si="122"/>
        <v/>
      </c>
      <c r="K164" s="241" t="str">
        <f t="shared" si="100"/>
        <v/>
      </c>
      <c r="L164" s="242" t="str">
        <f t="shared" si="101"/>
        <v/>
      </c>
      <c r="M164" s="242" t="str">
        <f t="shared" si="102"/>
        <v/>
      </c>
      <c r="N164" s="242" t="str">
        <f t="shared" si="103"/>
        <v/>
      </c>
      <c r="O164" s="243" t="str">
        <f t="shared" si="84"/>
        <v/>
      </c>
      <c r="P164" s="244" t="str">
        <f t="shared" si="104"/>
        <v/>
      </c>
      <c r="Q164" s="244" t="str">
        <f t="shared" si="123"/>
        <v/>
      </c>
      <c r="R164" s="244"/>
      <c r="S164" s="245" t="str">
        <f t="shared" si="105"/>
        <v/>
      </c>
      <c r="T164" s="244" t="str">
        <f t="shared" si="106"/>
        <v/>
      </c>
      <c r="U164" s="244" t="str">
        <f t="shared" si="124"/>
        <v/>
      </c>
      <c r="V164" s="244"/>
      <c r="W164" s="244" t="str">
        <f t="shared" si="125"/>
        <v/>
      </c>
      <c r="X164" s="246" t="str">
        <f t="shared" si="85"/>
        <v/>
      </c>
      <c r="Y164" s="240" t="str">
        <f t="shared" si="107"/>
        <v/>
      </c>
      <c r="Z164" s="240">
        <f t="shared" si="108"/>
        <v>0</v>
      </c>
      <c r="AA164" s="240"/>
      <c r="AB164" s="240">
        <f t="shared" si="86"/>
        <v>0</v>
      </c>
      <c r="AC164" s="244" t="str">
        <f t="shared" si="87"/>
        <v/>
      </c>
      <c r="AD164" s="244" t="str">
        <f t="shared" si="88"/>
        <v/>
      </c>
      <c r="AE164" s="247">
        <f t="shared" si="89"/>
        <v>0</v>
      </c>
      <c r="AF164" s="247" t="str">
        <f t="shared" si="90"/>
        <v/>
      </c>
      <c r="AG164" s="244" t="str">
        <f t="shared" si="91"/>
        <v/>
      </c>
      <c r="AH164" s="61" t="str">
        <f t="shared" si="109"/>
        <v/>
      </c>
      <c r="AI164" s="248">
        <f t="shared" si="110"/>
        <v>0</v>
      </c>
      <c r="AJ164" s="244">
        <f t="shared" si="92"/>
        <v>0</v>
      </c>
      <c r="AK164" s="25"/>
      <c r="AL164" s="249">
        <f t="shared" si="93"/>
        <v>0</v>
      </c>
      <c r="AM164" s="250">
        <f t="shared" si="111"/>
        <v>0</v>
      </c>
      <c r="AN164" s="16"/>
      <c r="AO164" s="251" t="e">
        <f t="shared" si="112"/>
        <v>#VALUE!</v>
      </c>
      <c r="AP164" s="252" t="e">
        <f t="shared" si="94"/>
        <v>#VALUE!</v>
      </c>
      <c r="AQ164" s="253" t="e">
        <f t="shared" ca="1" si="113"/>
        <v>#DIV/0!</v>
      </c>
      <c r="AR164" s="253" t="e">
        <f t="shared" ca="1" si="95"/>
        <v>#DIV/0!</v>
      </c>
      <c r="AS164" s="254" t="e">
        <f t="shared" ca="1" si="114"/>
        <v>#VALUE!</v>
      </c>
      <c r="AT164" s="253" t="e">
        <f t="shared" ca="1" si="96"/>
        <v>#DIV/0!</v>
      </c>
      <c r="AU164" s="253" t="e">
        <f t="shared" ca="1" si="97"/>
        <v>#DIV/0!</v>
      </c>
    </row>
    <row r="165" spans="1:47" outlineLevel="1" x14ac:dyDescent="0.3">
      <c r="A165" s="52" t="str">
        <f t="shared" si="115"/>
        <v/>
      </c>
      <c r="B165" s="52" t="str">
        <f t="shared" si="98"/>
        <v/>
      </c>
      <c r="C165" s="236" t="str">
        <f t="shared" si="116"/>
        <v/>
      </c>
      <c r="D165" s="236" t="str">
        <f t="shared" si="99"/>
        <v/>
      </c>
      <c r="E165" s="237" t="str">
        <f t="shared" si="117"/>
        <v/>
      </c>
      <c r="F165" s="237" t="str">
        <f t="shared" si="118"/>
        <v/>
      </c>
      <c r="G165" s="238" t="str">
        <f t="shared" si="119"/>
        <v/>
      </c>
      <c r="H165" s="239" t="str">
        <f t="shared" si="120"/>
        <v/>
      </c>
      <c r="I165" s="237" t="str">
        <f t="shared" si="121"/>
        <v/>
      </c>
      <c r="J165" s="240" t="str">
        <f t="shared" si="122"/>
        <v/>
      </c>
      <c r="K165" s="241" t="str">
        <f t="shared" si="100"/>
        <v/>
      </c>
      <c r="L165" s="242" t="str">
        <f t="shared" si="101"/>
        <v/>
      </c>
      <c r="M165" s="242" t="str">
        <f t="shared" si="102"/>
        <v/>
      </c>
      <c r="N165" s="242" t="str">
        <f t="shared" si="103"/>
        <v/>
      </c>
      <c r="O165" s="243" t="str">
        <f t="shared" si="84"/>
        <v/>
      </c>
      <c r="P165" s="244" t="str">
        <f t="shared" si="104"/>
        <v/>
      </c>
      <c r="Q165" s="244" t="str">
        <f t="shared" si="123"/>
        <v/>
      </c>
      <c r="R165" s="244"/>
      <c r="S165" s="245" t="str">
        <f t="shared" si="105"/>
        <v/>
      </c>
      <c r="T165" s="244" t="str">
        <f t="shared" si="106"/>
        <v/>
      </c>
      <c r="U165" s="244" t="str">
        <f t="shared" si="124"/>
        <v/>
      </c>
      <c r="V165" s="244"/>
      <c r="W165" s="244" t="str">
        <f t="shared" si="125"/>
        <v/>
      </c>
      <c r="X165" s="246" t="str">
        <f t="shared" si="85"/>
        <v/>
      </c>
      <c r="Y165" s="240" t="str">
        <f t="shared" si="107"/>
        <v/>
      </c>
      <c r="Z165" s="240">
        <f t="shared" si="108"/>
        <v>0</v>
      </c>
      <c r="AA165" s="240"/>
      <c r="AB165" s="240">
        <f t="shared" si="86"/>
        <v>0</v>
      </c>
      <c r="AC165" s="244" t="str">
        <f t="shared" si="87"/>
        <v/>
      </c>
      <c r="AD165" s="244" t="str">
        <f t="shared" si="88"/>
        <v/>
      </c>
      <c r="AE165" s="247">
        <f t="shared" si="89"/>
        <v>0</v>
      </c>
      <c r="AF165" s="247" t="str">
        <f t="shared" si="90"/>
        <v/>
      </c>
      <c r="AG165" s="244" t="str">
        <f t="shared" si="91"/>
        <v/>
      </c>
      <c r="AH165" s="61" t="str">
        <f t="shared" si="109"/>
        <v/>
      </c>
      <c r="AI165" s="248">
        <f t="shared" si="110"/>
        <v>0</v>
      </c>
      <c r="AJ165" s="244">
        <f t="shared" si="92"/>
        <v>0</v>
      </c>
      <c r="AK165" s="25"/>
      <c r="AL165" s="249">
        <f t="shared" si="93"/>
        <v>0</v>
      </c>
      <c r="AM165" s="250">
        <f t="shared" si="111"/>
        <v>0</v>
      </c>
      <c r="AN165" s="16"/>
      <c r="AO165" s="251" t="e">
        <f t="shared" si="112"/>
        <v>#VALUE!</v>
      </c>
      <c r="AP165" s="252" t="e">
        <f t="shared" si="94"/>
        <v>#VALUE!</v>
      </c>
      <c r="AQ165" s="253" t="e">
        <f t="shared" ca="1" si="113"/>
        <v>#DIV/0!</v>
      </c>
      <c r="AR165" s="253" t="e">
        <f t="shared" ca="1" si="95"/>
        <v>#DIV/0!</v>
      </c>
      <c r="AS165" s="254" t="e">
        <f t="shared" ca="1" si="114"/>
        <v>#VALUE!</v>
      </c>
      <c r="AT165" s="253" t="e">
        <f t="shared" ca="1" si="96"/>
        <v>#DIV/0!</v>
      </c>
      <c r="AU165" s="253" t="e">
        <f t="shared" ca="1" si="97"/>
        <v>#DIV/0!</v>
      </c>
    </row>
    <row r="166" spans="1:47" outlineLevel="1" x14ac:dyDescent="0.3">
      <c r="A166" s="52" t="str">
        <f t="shared" si="115"/>
        <v/>
      </c>
      <c r="B166" s="52" t="str">
        <f t="shared" si="98"/>
        <v/>
      </c>
      <c r="C166" s="236" t="str">
        <f t="shared" si="116"/>
        <v/>
      </c>
      <c r="D166" s="236" t="str">
        <f t="shared" si="99"/>
        <v/>
      </c>
      <c r="E166" s="237" t="str">
        <f t="shared" si="117"/>
        <v/>
      </c>
      <c r="F166" s="237" t="str">
        <f t="shared" si="118"/>
        <v/>
      </c>
      <c r="G166" s="238" t="str">
        <f t="shared" si="119"/>
        <v/>
      </c>
      <c r="H166" s="239" t="str">
        <f t="shared" si="120"/>
        <v/>
      </c>
      <c r="I166" s="237" t="str">
        <f t="shared" si="121"/>
        <v/>
      </c>
      <c r="J166" s="240" t="str">
        <f t="shared" si="122"/>
        <v/>
      </c>
      <c r="K166" s="241" t="str">
        <f t="shared" si="100"/>
        <v/>
      </c>
      <c r="L166" s="242" t="str">
        <f t="shared" si="101"/>
        <v/>
      </c>
      <c r="M166" s="242" t="str">
        <f t="shared" si="102"/>
        <v/>
      </c>
      <c r="N166" s="242" t="str">
        <f t="shared" si="103"/>
        <v/>
      </c>
      <c r="O166" s="243" t="str">
        <f t="shared" si="84"/>
        <v/>
      </c>
      <c r="P166" s="244" t="str">
        <f t="shared" si="104"/>
        <v/>
      </c>
      <c r="Q166" s="244" t="str">
        <f t="shared" si="123"/>
        <v/>
      </c>
      <c r="R166" s="244"/>
      <c r="S166" s="245" t="str">
        <f t="shared" si="105"/>
        <v/>
      </c>
      <c r="T166" s="244" t="str">
        <f t="shared" si="106"/>
        <v/>
      </c>
      <c r="U166" s="244" t="str">
        <f t="shared" si="124"/>
        <v/>
      </c>
      <c r="V166" s="244"/>
      <c r="W166" s="244" t="str">
        <f t="shared" si="125"/>
        <v/>
      </c>
      <c r="X166" s="246" t="str">
        <f t="shared" si="85"/>
        <v/>
      </c>
      <c r="Y166" s="240" t="str">
        <f t="shared" si="107"/>
        <v/>
      </c>
      <c r="Z166" s="240">
        <f t="shared" si="108"/>
        <v>0</v>
      </c>
      <c r="AA166" s="240"/>
      <c r="AB166" s="240">
        <f t="shared" si="86"/>
        <v>0</v>
      </c>
      <c r="AC166" s="244" t="str">
        <f t="shared" si="87"/>
        <v/>
      </c>
      <c r="AD166" s="244" t="str">
        <f t="shared" si="88"/>
        <v/>
      </c>
      <c r="AE166" s="247">
        <f t="shared" si="89"/>
        <v>0</v>
      </c>
      <c r="AF166" s="247" t="str">
        <f t="shared" si="90"/>
        <v/>
      </c>
      <c r="AG166" s="244" t="str">
        <f t="shared" si="91"/>
        <v/>
      </c>
      <c r="AH166" s="61" t="str">
        <f t="shared" si="109"/>
        <v/>
      </c>
      <c r="AI166" s="248">
        <f t="shared" si="110"/>
        <v>0</v>
      </c>
      <c r="AJ166" s="244">
        <f t="shared" si="92"/>
        <v>0</v>
      </c>
      <c r="AK166" s="25"/>
      <c r="AL166" s="249">
        <f t="shared" si="93"/>
        <v>0</v>
      </c>
      <c r="AM166" s="250">
        <f t="shared" si="111"/>
        <v>0</v>
      </c>
      <c r="AN166" s="16"/>
      <c r="AO166" s="251" t="e">
        <f t="shared" si="112"/>
        <v>#VALUE!</v>
      </c>
      <c r="AP166" s="252" t="e">
        <f t="shared" si="94"/>
        <v>#VALUE!</v>
      </c>
      <c r="AQ166" s="253" t="e">
        <f t="shared" ca="1" si="113"/>
        <v>#DIV/0!</v>
      </c>
      <c r="AR166" s="253" t="e">
        <f t="shared" ca="1" si="95"/>
        <v>#DIV/0!</v>
      </c>
      <c r="AS166" s="254" t="e">
        <f t="shared" ca="1" si="114"/>
        <v>#VALUE!</v>
      </c>
      <c r="AT166" s="253" t="e">
        <f t="shared" ca="1" si="96"/>
        <v>#DIV/0!</v>
      </c>
      <c r="AU166" s="253" t="e">
        <f t="shared" ca="1" si="97"/>
        <v>#DIV/0!</v>
      </c>
    </row>
    <row r="167" spans="1:47" outlineLevel="1" x14ac:dyDescent="0.3">
      <c r="A167" s="52" t="str">
        <f t="shared" si="115"/>
        <v/>
      </c>
      <c r="B167" s="52" t="str">
        <f t="shared" si="98"/>
        <v/>
      </c>
      <c r="C167" s="236" t="str">
        <f t="shared" si="116"/>
        <v/>
      </c>
      <c r="D167" s="236" t="str">
        <f t="shared" si="99"/>
        <v/>
      </c>
      <c r="E167" s="237" t="str">
        <f t="shared" si="117"/>
        <v/>
      </c>
      <c r="F167" s="237" t="str">
        <f t="shared" si="118"/>
        <v/>
      </c>
      <c r="G167" s="238" t="str">
        <f t="shared" si="119"/>
        <v/>
      </c>
      <c r="H167" s="239" t="str">
        <f t="shared" si="120"/>
        <v/>
      </c>
      <c r="I167" s="237" t="str">
        <f t="shared" si="121"/>
        <v/>
      </c>
      <c r="J167" s="240" t="str">
        <f t="shared" si="122"/>
        <v/>
      </c>
      <c r="K167" s="241" t="str">
        <f t="shared" si="100"/>
        <v/>
      </c>
      <c r="L167" s="242" t="str">
        <f t="shared" si="101"/>
        <v/>
      </c>
      <c r="M167" s="242" t="str">
        <f t="shared" si="102"/>
        <v/>
      </c>
      <c r="N167" s="242" t="str">
        <f t="shared" si="103"/>
        <v/>
      </c>
      <c r="O167" s="243" t="str">
        <f t="shared" si="84"/>
        <v/>
      </c>
      <c r="P167" s="244" t="str">
        <f t="shared" si="104"/>
        <v/>
      </c>
      <c r="Q167" s="244" t="str">
        <f t="shared" si="123"/>
        <v/>
      </c>
      <c r="R167" s="244"/>
      <c r="S167" s="245" t="str">
        <f t="shared" si="105"/>
        <v/>
      </c>
      <c r="T167" s="244" t="str">
        <f t="shared" si="106"/>
        <v/>
      </c>
      <c r="U167" s="244" t="str">
        <f t="shared" si="124"/>
        <v/>
      </c>
      <c r="V167" s="244"/>
      <c r="W167" s="244" t="str">
        <f t="shared" si="125"/>
        <v/>
      </c>
      <c r="X167" s="246" t="str">
        <f t="shared" si="85"/>
        <v/>
      </c>
      <c r="Y167" s="240" t="str">
        <f t="shared" si="107"/>
        <v/>
      </c>
      <c r="Z167" s="240">
        <f t="shared" si="108"/>
        <v>0</v>
      </c>
      <c r="AA167" s="240"/>
      <c r="AB167" s="240">
        <f t="shared" si="86"/>
        <v>0</v>
      </c>
      <c r="AC167" s="244" t="str">
        <f t="shared" si="87"/>
        <v/>
      </c>
      <c r="AD167" s="244" t="str">
        <f t="shared" si="88"/>
        <v/>
      </c>
      <c r="AE167" s="247">
        <f t="shared" si="89"/>
        <v>0</v>
      </c>
      <c r="AF167" s="247" t="str">
        <f t="shared" si="90"/>
        <v/>
      </c>
      <c r="AG167" s="244" t="str">
        <f t="shared" si="91"/>
        <v/>
      </c>
      <c r="AH167" s="61" t="str">
        <f t="shared" si="109"/>
        <v/>
      </c>
      <c r="AI167" s="248">
        <f t="shared" si="110"/>
        <v>0</v>
      </c>
      <c r="AJ167" s="244">
        <f t="shared" si="92"/>
        <v>0</v>
      </c>
      <c r="AK167" s="25"/>
      <c r="AL167" s="249">
        <f t="shared" si="93"/>
        <v>0</v>
      </c>
      <c r="AM167" s="250">
        <f t="shared" si="111"/>
        <v>0</v>
      </c>
      <c r="AN167" s="16"/>
      <c r="AO167" s="251" t="e">
        <f t="shared" si="112"/>
        <v>#VALUE!</v>
      </c>
      <c r="AP167" s="252" t="e">
        <f t="shared" si="94"/>
        <v>#VALUE!</v>
      </c>
      <c r="AQ167" s="253" t="e">
        <f t="shared" ca="1" si="113"/>
        <v>#DIV/0!</v>
      </c>
      <c r="AR167" s="253" t="e">
        <f t="shared" ca="1" si="95"/>
        <v>#DIV/0!</v>
      </c>
      <c r="AS167" s="254" t="e">
        <f t="shared" ca="1" si="114"/>
        <v>#VALUE!</v>
      </c>
      <c r="AT167" s="253" t="e">
        <f t="shared" ca="1" si="96"/>
        <v>#DIV/0!</v>
      </c>
      <c r="AU167" s="253" t="e">
        <f t="shared" ca="1" si="97"/>
        <v>#DIV/0!</v>
      </c>
    </row>
    <row r="168" spans="1:47" outlineLevel="1" x14ac:dyDescent="0.3">
      <c r="A168" s="52" t="str">
        <f t="shared" si="115"/>
        <v/>
      </c>
      <c r="B168" s="52" t="str">
        <f t="shared" si="98"/>
        <v/>
      </c>
      <c r="C168" s="236" t="str">
        <f t="shared" si="116"/>
        <v/>
      </c>
      <c r="D168" s="236" t="str">
        <f t="shared" si="99"/>
        <v/>
      </c>
      <c r="E168" s="237" t="str">
        <f t="shared" si="117"/>
        <v/>
      </c>
      <c r="F168" s="237" t="str">
        <f t="shared" si="118"/>
        <v/>
      </c>
      <c r="G168" s="238" t="str">
        <f t="shared" si="119"/>
        <v/>
      </c>
      <c r="H168" s="239" t="str">
        <f t="shared" si="120"/>
        <v/>
      </c>
      <c r="I168" s="237" t="str">
        <f t="shared" si="121"/>
        <v/>
      </c>
      <c r="J168" s="240" t="str">
        <f t="shared" si="122"/>
        <v/>
      </c>
      <c r="K168" s="241" t="str">
        <f t="shared" si="100"/>
        <v/>
      </c>
      <c r="L168" s="242" t="str">
        <f t="shared" si="101"/>
        <v/>
      </c>
      <c r="M168" s="242" t="str">
        <f t="shared" si="102"/>
        <v/>
      </c>
      <c r="N168" s="242" t="str">
        <f t="shared" si="103"/>
        <v/>
      </c>
      <c r="O168" s="243" t="str">
        <f t="shared" si="84"/>
        <v/>
      </c>
      <c r="P168" s="244" t="str">
        <f t="shared" si="104"/>
        <v/>
      </c>
      <c r="Q168" s="244" t="str">
        <f t="shared" si="123"/>
        <v/>
      </c>
      <c r="R168" s="244"/>
      <c r="S168" s="245" t="str">
        <f t="shared" si="105"/>
        <v/>
      </c>
      <c r="T168" s="244" t="str">
        <f t="shared" si="106"/>
        <v/>
      </c>
      <c r="U168" s="244" t="str">
        <f t="shared" si="124"/>
        <v/>
      </c>
      <c r="V168" s="244"/>
      <c r="W168" s="244" t="str">
        <f t="shared" si="125"/>
        <v/>
      </c>
      <c r="X168" s="246" t="str">
        <f t="shared" si="85"/>
        <v/>
      </c>
      <c r="Y168" s="240" t="str">
        <f t="shared" si="107"/>
        <v/>
      </c>
      <c r="Z168" s="240">
        <f t="shared" si="108"/>
        <v>0</v>
      </c>
      <c r="AA168" s="240"/>
      <c r="AB168" s="240">
        <f t="shared" si="86"/>
        <v>0</v>
      </c>
      <c r="AC168" s="244" t="str">
        <f t="shared" si="87"/>
        <v/>
      </c>
      <c r="AD168" s="244" t="str">
        <f t="shared" si="88"/>
        <v/>
      </c>
      <c r="AE168" s="247">
        <f t="shared" si="89"/>
        <v>0</v>
      </c>
      <c r="AF168" s="247" t="str">
        <f t="shared" si="90"/>
        <v/>
      </c>
      <c r="AG168" s="244" t="str">
        <f t="shared" si="91"/>
        <v/>
      </c>
      <c r="AH168" s="61" t="str">
        <f t="shared" si="109"/>
        <v/>
      </c>
      <c r="AI168" s="248">
        <f t="shared" si="110"/>
        <v>0</v>
      </c>
      <c r="AJ168" s="244">
        <f t="shared" si="92"/>
        <v>0</v>
      </c>
      <c r="AK168" s="25"/>
      <c r="AL168" s="249">
        <f t="shared" si="93"/>
        <v>0</v>
      </c>
      <c r="AM168" s="250">
        <f t="shared" si="111"/>
        <v>0</v>
      </c>
      <c r="AN168" s="16"/>
      <c r="AO168" s="251" t="e">
        <f t="shared" si="112"/>
        <v>#VALUE!</v>
      </c>
      <c r="AP168" s="252" t="e">
        <f t="shared" si="94"/>
        <v>#VALUE!</v>
      </c>
      <c r="AQ168" s="253" t="e">
        <f t="shared" ca="1" si="113"/>
        <v>#DIV/0!</v>
      </c>
      <c r="AR168" s="253" t="e">
        <f t="shared" ca="1" si="95"/>
        <v>#DIV/0!</v>
      </c>
      <c r="AS168" s="254" t="e">
        <f t="shared" ca="1" si="114"/>
        <v>#VALUE!</v>
      </c>
      <c r="AT168" s="253" t="e">
        <f t="shared" ca="1" si="96"/>
        <v>#DIV/0!</v>
      </c>
      <c r="AU168" s="253" t="e">
        <f t="shared" ca="1" si="97"/>
        <v>#DIV/0!</v>
      </c>
    </row>
    <row r="169" spans="1:47" outlineLevel="1" x14ac:dyDescent="0.3">
      <c r="A169" s="52" t="str">
        <f t="shared" si="115"/>
        <v/>
      </c>
      <c r="B169" s="52" t="str">
        <f t="shared" si="98"/>
        <v/>
      </c>
      <c r="C169" s="236" t="str">
        <f t="shared" si="116"/>
        <v/>
      </c>
      <c r="D169" s="236" t="str">
        <f t="shared" si="99"/>
        <v/>
      </c>
      <c r="E169" s="237" t="str">
        <f t="shared" si="117"/>
        <v/>
      </c>
      <c r="F169" s="237" t="str">
        <f t="shared" si="118"/>
        <v/>
      </c>
      <c r="G169" s="238" t="str">
        <f t="shared" si="119"/>
        <v/>
      </c>
      <c r="H169" s="239" t="str">
        <f t="shared" si="120"/>
        <v/>
      </c>
      <c r="I169" s="237" t="str">
        <f t="shared" si="121"/>
        <v/>
      </c>
      <c r="J169" s="240" t="str">
        <f t="shared" si="122"/>
        <v/>
      </c>
      <c r="K169" s="241" t="str">
        <f t="shared" si="100"/>
        <v/>
      </c>
      <c r="L169" s="242" t="str">
        <f t="shared" si="101"/>
        <v/>
      </c>
      <c r="M169" s="242" t="str">
        <f t="shared" si="102"/>
        <v/>
      </c>
      <c r="N169" s="242" t="str">
        <f t="shared" si="103"/>
        <v/>
      </c>
      <c r="O169" s="243" t="str">
        <f t="shared" si="84"/>
        <v/>
      </c>
      <c r="P169" s="244" t="str">
        <f t="shared" si="104"/>
        <v/>
      </c>
      <c r="Q169" s="244" t="str">
        <f t="shared" si="123"/>
        <v/>
      </c>
      <c r="R169" s="244"/>
      <c r="S169" s="245" t="str">
        <f t="shared" si="105"/>
        <v/>
      </c>
      <c r="T169" s="244" t="str">
        <f t="shared" si="106"/>
        <v/>
      </c>
      <c r="U169" s="244" t="str">
        <f t="shared" si="124"/>
        <v/>
      </c>
      <c r="V169" s="244"/>
      <c r="W169" s="244" t="str">
        <f t="shared" si="125"/>
        <v/>
      </c>
      <c r="X169" s="246" t="str">
        <f t="shared" si="85"/>
        <v/>
      </c>
      <c r="Y169" s="240" t="str">
        <f t="shared" si="107"/>
        <v/>
      </c>
      <c r="Z169" s="240">
        <f t="shared" si="108"/>
        <v>0</v>
      </c>
      <c r="AA169" s="240"/>
      <c r="AB169" s="240">
        <f t="shared" si="86"/>
        <v>0</v>
      </c>
      <c r="AC169" s="244" t="str">
        <f t="shared" si="87"/>
        <v/>
      </c>
      <c r="AD169" s="244" t="str">
        <f t="shared" si="88"/>
        <v/>
      </c>
      <c r="AE169" s="247">
        <f t="shared" si="89"/>
        <v>0</v>
      </c>
      <c r="AF169" s="247" t="str">
        <f t="shared" si="90"/>
        <v/>
      </c>
      <c r="AG169" s="244" t="str">
        <f t="shared" si="91"/>
        <v/>
      </c>
      <c r="AH169" s="61" t="str">
        <f t="shared" si="109"/>
        <v/>
      </c>
      <c r="AI169" s="248">
        <f t="shared" si="110"/>
        <v>0</v>
      </c>
      <c r="AJ169" s="244">
        <f t="shared" si="92"/>
        <v>0</v>
      </c>
      <c r="AK169" s="25"/>
      <c r="AL169" s="249">
        <f t="shared" si="93"/>
        <v>0</v>
      </c>
      <c r="AM169" s="250">
        <f t="shared" si="111"/>
        <v>0</v>
      </c>
      <c r="AN169" s="16"/>
      <c r="AO169" s="251" t="e">
        <f t="shared" si="112"/>
        <v>#VALUE!</v>
      </c>
      <c r="AP169" s="252" t="e">
        <f t="shared" si="94"/>
        <v>#VALUE!</v>
      </c>
      <c r="AQ169" s="253" t="e">
        <f t="shared" ca="1" si="113"/>
        <v>#DIV/0!</v>
      </c>
      <c r="AR169" s="253" t="e">
        <f t="shared" ca="1" si="95"/>
        <v>#DIV/0!</v>
      </c>
      <c r="AS169" s="254" t="e">
        <f t="shared" ca="1" si="114"/>
        <v>#VALUE!</v>
      </c>
      <c r="AT169" s="253" t="e">
        <f t="shared" ca="1" si="96"/>
        <v>#DIV/0!</v>
      </c>
      <c r="AU169" s="253" t="e">
        <f t="shared" ca="1" si="97"/>
        <v>#DIV/0!</v>
      </c>
    </row>
    <row r="170" spans="1:47" outlineLevel="1" x14ac:dyDescent="0.3">
      <c r="A170" s="52" t="str">
        <f t="shared" si="115"/>
        <v/>
      </c>
      <c r="B170" s="52" t="str">
        <f t="shared" si="98"/>
        <v/>
      </c>
      <c r="C170" s="236" t="str">
        <f t="shared" si="116"/>
        <v/>
      </c>
      <c r="D170" s="236" t="str">
        <f t="shared" si="99"/>
        <v/>
      </c>
      <c r="E170" s="237" t="str">
        <f t="shared" si="117"/>
        <v/>
      </c>
      <c r="F170" s="237" t="str">
        <f t="shared" si="118"/>
        <v/>
      </c>
      <c r="G170" s="238" t="str">
        <f t="shared" si="119"/>
        <v/>
      </c>
      <c r="H170" s="239" t="str">
        <f t="shared" si="120"/>
        <v/>
      </c>
      <c r="I170" s="237" t="str">
        <f t="shared" si="121"/>
        <v/>
      </c>
      <c r="J170" s="240" t="str">
        <f t="shared" si="122"/>
        <v/>
      </c>
      <c r="K170" s="241" t="str">
        <f t="shared" si="100"/>
        <v/>
      </c>
      <c r="L170" s="242" t="str">
        <f t="shared" si="101"/>
        <v/>
      </c>
      <c r="M170" s="242" t="str">
        <f t="shared" si="102"/>
        <v/>
      </c>
      <c r="N170" s="242" t="str">
        <f t="shared" si="103"/>
        <v/>
      </c>
      <c r="O170" s="243" t="str">
        <f t="shared" si="84"/>
        <v/>
      </c>
      <c r="P170" s="244" t="str">
        <f t="shared" si="104"/>
        <v/>
      </c>
      <c r="Q170" s="244" t="str">
        <f t="shared" si="123"/>
        <v/>
      </c>
      <c r="R170" s="244"/>
      <c r="S170" s="245" t="str">
        <f t="shared" si="105"/>
        <v/>
      </c>
      <c r="T170" s="244" t="str">
        <f t="shared" si="106"/>
        <v/>
      </c>
      <c r="U170" s="244" t="str">
        <f t="shared" si="124"/>
        <v/>
      </c>
      <c r="V170" s="244"/>
      <c r="W170" s="244" t="str">
        <f t="shared" si="125"/>
        <v/>
      </c>
      <c r="X170" s="246" t="str">
        <f t="shared" si="85"/>
        <v/>
      </c>
      <c r="Y170" s="240" t="str">
        <f t="shared" si="107"/>
        <v/>
      </c>
      <c r="Z170" s="240">
        <f t="shared" si="108"/>
        <v>0</v>
      </c>
      <c r="AA170" s="240"/>
      <c r="AB170" s="240">
        <f t="shared" si="86"/>
        <v>0</v>
      </c>
      <c r="AC170" s="244" t="str">
        <f t="shared" si="87"/>
        <v/>
      </c>
      <c r="AD170" s="244" t="str">
        <f t="shared" si="88"/>
        <v/>
      </c>
      <c r="AE170" s="247">
        <f t="shared" si="89"/>
        <v>0</v>
      </c>
      <c r="AF170" s="247" t="str">
        <f t="shared" si="90"/>
        <v/>
      </c>
      <c r="AG170" s="244" t="str">
        <f t="shared" si="91"/>
        <v/>
      </c>
      <c r="AH170" s="61" t="str">
        <f t="shared" si="109"/>
        <v/>
      </c>
      <c r="AI170" s="248">
        <f t="shared" si="110"/>
        <v>0</v>
      </c>
      <c r="AJ170" s="244">
        <f t="shared" si="92"/>
        <v>0</v>
      </c>
      <c r="AK170" s="25"/>
      <c r="AL170" s="249">
        <f t="shared" si="93"/>
        <v>0</v>
      </c>
      <c r="AM170" s="250">
        <f t="shared" si="111"/>
        <v>0</v>
      </c>
      <c r="AN170" s="16"/>
      <c r="AO170" s="251" t="e">
        <f t="shared" si="112"/>
        <v>#VALUE!</v>
      </c>
      <c r="AP170" s="252" t="e">
        <f t="shared" si="94"/>
        <v>#VALUE!</v>
      </c>
      <c r="AQ170" s="253" t="e">
        <f t="shared" ca="1" si="113"/>
        <v>#DIV/0!</v>
      </c>
      <c r="AR170" s="253" t="e">
        <f t="shared" ca="1" si="95"/>
        <v>#DIV/0!</v>
      </c>
      <c r="AS170" s="254" t="e">
        <f t="shared" ca="1" si="114"/>
        <v>#VALUE!</v>
      </c>
      <c r="AT170" s="253" t="e">
        <f t="shared" ca="1" si="96"/>
        <v>#DIV/0!</v>
      </c>
      <c r="AU170" s="253" t="e">
        <f t="shared" ca="1" si="97"/>
        <v>#DIV/0!</v>
      </c>
    </row>
    <row r="171" spans="1:47" outlineLevel="1" x14ac:dyDescent="0.3">
      <c r="A171" s="52" t="str">
        <f t="shared" si="115"/>
        <v/>
      </c>
      <c r="B171" s="52" t="str">
        <f t="shared" si="98"/>
        <v/>
      </c>
      <c r="C171" s="236" t="str">
        <f t="shared" si="116"/>
        <v/>
      </c>
      <c r="D171" s="236" t="str">
        <f t="shared" si="99"/>
        <v/>
      </c>
      <c r="E171" s="237" t="str">
        <f t="shared" si="117"/>
        <v/>
      </c>
      <c r="F171" s="237" t="str">
        <f t="shared" si="118"/>
        <v/>
      </c>
      <c r="G171" s="238" t="str">
        <f t="shared" si="119"/>
        <v/>
      </c>
      <c r="H171" s="239" t="str">
        <f t="shared" si="120"/>
        <v/>
      </c>
      <c r="I171" s="237" t="str">
        <f t="shared" si="121"/>
        <v/>
      </c>
      <c r="J171" s="240" t="str">
        <f t="shared" si="122"/>
        <v/>
      </c>
      <c r="K171" s="241" t="str">
        <f t="shared" si="100"/>
        <v/>
      </c>
      <c r="L171" s="242" t="str">
        <f t="shared" si="101"/>
        <v/>
      </c>
      <c r="M171" s="242" t="str">
        <f t="shared" si="102"/>
        <v/>
      </c>
      <c r="N171" s="242" t="str">
        <f t="shared" si="103"/>
        <v/>
      </c>
      <c r="O171" s="243" t="str">
        <f t="shared" si="84"/>
        <v/>
      </c>
      <c r="P171" s="244" t="str">
        <f t="shared" si="104"/>
        <v/>
      </c>
      <c r="Q171" s="244" t="str">
        <f t="shared" si="123"/>
        <v/>
      </c>
      <c r="R171" s="244"/>
      <c r="S171" s="245" t="str">
        <f t="shared" si="105"/>
        <v/>
      </c>
      <c r="T171" s="244" t="str">
        <f t="shared" si="106"/>
        <v/>
      </c>
      <c r="U171" s="244" t="str">
        <f t="shared" si="124"/>
        <v/>
      </c>
      <c r="V171" s="244"/>
      <c r="W171" s="244" t="str">
        <f t="shared" si="125"/>
        <v/>
      </c>
      <c r="X171" s="246" t="str">
        <f t="shared" si="85"/>
        <v/>
      </c>
      <c r="Y171" s="240" t="str">
        <f t="shared" si="107"/>
        <v/>
      </c>
      <c r="Z171" s="240">
        <f t="shared" si="108"/>
        <v>0</v>
      </c>
      <c r="AA171" s="240"/>
      <c r="AB171" s="240">
        <f t="shared" si="86"/>
        <v>0</v>
      </c>
      <c r="AC171" s="244" t="str">
        <f t="shared" si="87"/>
        <v/>
      </c>
      <c r="AD171" s="244" t="str">
        <f t="shared" si="88"/>
        <v/>
      </c>
      <c r="AE171" s="247">
        <f t="shared" si="89"/>
        <v>0</v>
      </c>
      <c r="AF171" s="247" t="str">
        <f t="shared" si="90"/>
        <v/>
      </c>
      <c r="AG171" s="244" t="str">
        <f t="shared" si="91"/>
        <v/>
      </c>
      <c r="AH171" s="61" t="str">
        <f t="shared" si="109"/>
        <v/>
      </c>
      <c r="AI171" s="248">
        <f t="shared" si="110"/>
        <v>0</v>
      </c>
      <c r="AJ171" s="244">
        <f t="shared" si="92"/>
        <v>0</v>
      </c>
      <c r="AK171" s="25"/>
      <c r="AL171" s="249">
        <f t="shared" si="93"/>
        <v>0</v>
      </c>
      <c r="AM171" s="250">
        <f t="shared" si="111"/>
        <v>0</v>
      </c>
      <c r="AN171" s="16"/>
      <c r="AO171" s="251" t="e">
        <f t="shared" si="112"/>
        <v>#VALUE!</v>
      </c>
      <c r="AP171" s="252" t="e">
        <f t="shared" si="94"/>
        <v>#VALUE!</v>
      </c>
      <c r="AQ171" s="253" t="e">
        <f t="shared" ca="1" si="113"/>
        <v>#DIV/0!</v>
      </c>
      <c r="AR171" s="253" t="e">
        <f t="shared" ca="1" si="95"/>
        <v>#DIV/0!</v>
      </c>
      <c r="AS171" s="254" t="e">
        <f t="shared" ca="1" si="114"/>
        <v>#VALUE!</v>
      </c>
      <c r="AT171" s="253" t="e">
        <f t="shared" ca="1" si="96"/>
        <v>#DIV/0!</v>
      </c>
      <c r="AU171" s="253" t="e">
        <f t="shared" ca="1" si="97"/>
        <v>#DIV/0!</v>
      </c>
    </row>
    <row r="172" spans="1:47" outlineLevel="1" x14ac:dyDescent="0.3">
      <c r="A172" s="52" t="str">
        <f t="shared" si="115"/>
        <v/>
      </c>
      <c r="B172" s="52" t="str">
        <f t="shared" si="98"/>
        <v/>
      </c>
      <c r="C172" s="236" t="str">
        <f t="shared" si="116"/>
        <v/>
      </c>
      <c r="D172" s="236" t="str">
        <f t="shared" si="99"/>
        <v/>
      </c>
      <c r="E172" s="237" t="str">
        <f t="shared" si="117"/>
        <v/>
      </c>
      <c r="F172" s="237" t="str">
        <f t="shared" si="118"/>
        <v/>
      </c>
      <c r="G172" s="238" t="str">
        <f t="shared" si="119"/>
        <v/>
      </c>
      <c r="H172" s="239" t="str">
        <f t="shared" si="120"/>
        <v/>
      </c>
      <c r="I172" s="237" t="str">
        <f t="shared" si="121"/>
        <v/>
      </c>
      <c r="J172" s="240" t="str">
        <f t="shared" si="122"/>
        <v/>
      </c>
      <c r="K172" s="241" t="str">
        <f t="shared" si="100"/>
        <v/>
      </c>
      <c r="L172" s="242" t="str">
        <f t="shared" si="101"/>
        <v/>
      </c>
      <c r="M172" s="242" t="str">
        <f t="shared" si="102"/>
        <v/>
      </c>
      <c r="N172" s="242" t="str">
        <f t="shared" si="103"/>
        <v/>
      </c>
      <c r="O172" s="243" t="str">
        <f t="shared" si="84"/>
        <v/>
      </c>
      <c r="P172" s="244" t="str">
        <f t="shared" si="104"/>
        <v/>
      </c>
      <c r="Q172" s="244" t="str">
        <f t="shared" si="123"/>
        <v/>
      </c>
      <c r="R172" s="244"/>
      <c r="S172" s="245" t="str">
        <f t="shared" si="105"/>
        <v/>
      </c>
      <c r="T172" s="244" t="str">
        <f t="shared" si="106"/>
        <v/>
      </c>
      <c r="U172" s="244" t="str">
        <f t="shared" si="124"/>
        <v/>
      </c>
      <c r="V172" s="244"/>
      <c r="W172" s="244" t="str">
        <f t="shared" si="125"/>
        <v/>
      </c>
      <c r="X172" s="246" t="str">
        <f t="shared" si="85"/>
        <v/>
      </c>
      <c r="Y172" s="240" t="str">
        <f t="shared" si="107"/>
        <v/>
      </c>
      <c r="Z172" s="240">
        <f t="shared" si="108"/>
        <v>0</v>
      </c>
      <c r="AA172" s="240"/>
      <c r="AB172" s="240">
        <f t="shared" si="86"/>
        <v>0</v>
      </c>
      <c r="AC172" s="244" t="str">
        <f t="shared" si="87"/>
        <v/>
      </c>
      <c r="AD172" s="244" t="str">
        <f t="shared" si="88"/>
        <v/>
      </c>
      <c r="AE172" s="247">
        <f t="shared" si="89"/>
        <v>0</v>
      </c>
      <c r="AF172" s="247" t="str">
        <f t="shared" si="90"/>
        <v/>
      </c>
      <c r="AG172" s="244" t="str">
        <f t="shared" si="91"/>
        <v/>
      </c>
      <c r="AH172" s="61" t="str">
        <f t="shared" si="109"/>
        <v/>
      </c>
      <c r="AI172" s="248">
        <f t="shared" si="110"/>
        <v>0</v>
      </c>
      <c r="AJ172" s="244">
        <f t="shared" si="92"/>
        <v>0</v>
      </c>
      <c r="AK172" s="25"/>
      <c r="AL172" s="249">
        <f t="shared" si="93"/>
        <v>0</v>
      </c>
      <c r="AM172" s="250">
        <f t="shared" si="111"/>
        <v>0</v>
      </c>
      <c r="AN172" s="16"/>
      <c r="AO172" s="251" t="e">
        <f t="shared" si="112"/>
        <v>#VALUE!</v>
      </c>
      <c r="AP172" s="252" t="e">
        <f t="shared" si="94"/>
        <v>#VALUE!</v>
      </c>
      <c r="AQ172" s="253" t="e">
        <f t="shared" ca="1" si="113"/>
        <v>#DIV/0!</v>
      </c>
      <c r="AR172" s="253" t="e">
        <f t="shared" ca="1" si="95"/>
        <v>#DIV/0!</v>
      </c>
      <c r="AS172" s="254" t="e">
        <f t="shared" ca="1" si="114"/>
        <v>#VALUE!</v>
      </c>
      <c r="AT172" s="253" t="e">
        <f t="shared" ca="1" si="96"/>
        <v>#DIV/0!</v>
      </c>
      <c r="AU172" s="253" t="e">
        <f t="shared" ca="1" si="97"/>
        <v>#DIV/0!</v>
      </c>
    </row>
    <row r="173" spans="1:47" outlineLevel="1" x14ac:dyDescent="0.3">
      <c r="A173" s="52" t="str">
        <f t="shared" si="115"/>
        <v/>
      </c>
      <c r="B173" s="52" t="str">
        <f t="shared" si="98"/>
        <v/>
      </c>
      <c r="C173" s="236" t="str">
        <f t="shared" si="116"/>
        <v/>
      </c>
      <c r="D173" s="236" t="str">
        <f t="shared" si="99"/>
        <v/>
      </c>
      <c r="E173" s="237" t="str">
        <f t="shared" si="117"/>
        <v/>
      </c>
      <c r="F173" s="237" t="str">
        <f t="shared" si="118"/>
        <v/>
      </c>
      <c r="G173" s="238" t="str">
        <f t="shared" si="119"/>
        <v/>
      </c>
      <c r="H173" s="239" t="str">
        <f t="shared" si="120"/>
        <v/>
      </c>
      <c r="I173" s="237" t="str">
        <f t="shared" si="121"/>
        <v/>
      </c>
      <c r="J173" s="240" t="str">
        <f t="shared" si="122"/>
        <v/>
      </c>
      <c r="K173" s="241" t="str">
        <f t="shared" si="100"/>
        <v/>
      </c>
      <c r="L173" s="242" t="str">
        <f t="shared" si="101"/>
        <v/>
      </c>
      <c r="M173" s="242" t="str">
        <f t="shared" si="102"/>
        <v/>
      </c>
      <c r="N173" s="242" t="str">
        <f t="shared" si="103"/>
        <v/>
      </c>
      <c r="O173" s="243" t="str">
        <f t="shared" si="84"/>
        <v/>
      </c>
      <c r="P173" s="244" t="str">
        <f t="shared" si="104"/>
        <v/>
      </c>
      <c r="Q173" s="244" t="str">
        <f t="shared" si="123"/>
        <v/>
      </c>
      <c r="R173" s="244"/>
      <c r="S173" s="245" t="str">
        <f t="shared" si="105"/>
        <v/>
      </c>
      <c r="T173" s="244" t="str">
        <f t="shared" si="106"/>
        <v/>
      </c>
      <c r="U173" s="244" t="str">
        <f t="shared" si="124"/>
        <v/>
      </c>
      <c r="V173" s="244"/>
      <c r="W173" s="244" t="str">
        <f t="shared" si="125"/>
        <v/>
      </c>
      <c r="X173" s="246" t="str">
        <f t="shared" si="85"/>
        <v/>
      </c>
      <c r="Y173" s="240" t="str">
        <f t="shared" si="107"/>
        <v/>
      </c>
      <c r="Z173" s="240">
        <f t="shared" si="108"/>
        <v>0</v>
      </c>
      <c r="AA173" s="240"/>
      <c r="AB173" s="240">
        <f t="shared" si="86"/>
        <v>0</v>
      </c>
      <c r="AC173" s="244" t="str">
        <f t="shared" si="87"/>
        <v/>
      </c>
      <c r="AD173" s="244" t="str">
        <f t="shared" si="88"/>
        <v/>
      </c>
      <c r="AE173" s="247">
        <f t="shared" si="89"/>
        <v>0</v>
      </c>
      <c r="AF173" s="247" t="str">
        <f t="shared" si="90"/>
        <v/>
      </c>
      <c r="AG173" s="244" t="str">
        <f t="shared" si="91"/>
        <v/>
      </c>
      <c r="AH173" s="61" t="str">
        <f t="shared" si="109"/>
        <v/>
      </c>
      <c r="AI173" s="248">
        <f t="shared" si="110"/>
        <v>0</v>
      </c>
      <c r="AJ173" s="244">
        <f t="shared" si="92"/>
        <v>0</v>
      </c>
      <c r="AK173" s="25"/>
      <c r="AL173" s="249">
        <f t="shared" si="93"/>
        <v>0</v>
      </c>
      <c r="AM173" s="250">
        <f t="shared" si="111"/>
        <v>0</v>
      </c>
      <c r="AN173" s="16"/>
      <c r="AO173" s="251" t="e">
        <f t="shared" si="112"/>
        <v>#VALUE!</v>
      </c>
      <c r="AP173" s="252" t="e">
        <f t="shared" si="94"/>
        <v>#VALUE!</v>
      </c>
      <c r="AQ173" s="253" t="e">
        <f t="shared" ca="1" si="113"/>
        <v>#DIV/0!</v>
      </c>
      <c r="AR173" s="253" t="e">
        <f t="shared" ca="1" si="95"/>
        <v>#DIV/0!</v>
      </c>
      <c r="AS173" s="254" t="e">
        <f t="shared" ca="1" si="114"/>
        <v>#VALUE!</v>
      </c>
      <c r="AT173" s="253" t="e">
        <f t="shared" ca="1" si="96"/>
        <v>#DIV/0!</v>
      </c>
      <c r="AU173" s="253" t="e">
        <f t="shared" ca="1" si="97"/>
        <v>#DIV/0!</v>
      </c>
    </row>
    <row r="174" spans="1:47" outlineLevel="1" x14ac:dyDescent="0.3">
      <c r="A174" s="52" t="str">
        <f t="shared" si="115"/>
        <v/>
      </c>
      <c r="B174" s="52" t="str">
        <f t="shared" si="98"/>
        <v/>
      </c>
      <c r="C174" s="236" t="str">
        <f t="shared" si="116"/>
        <v/>
      </c>
      <c r="D174" s="236" t="str">
        <f t="shared" si="99"/>
        <v/>
      </c>
      <c r="E174" s="237" t="str">
        <f t="shared" si="117"/>
        <v/>
      </c>
      <c r="F174" s="237" t="str">
        <f t="shared" si="118"/>
        <v/>
      </c>
      <c r="G174" s="238" t="str">
        <f t="shared" si="119"/>
        <v/>
      </c>
      <c r="H174" s="239" t="str">
        <f t="shared" si="120"/>
        <v/>
      </c>
      <c r="I174" s="237" t="str">
        <f t="shared" si="121"/>
        <v/>
      </c>
      <c r="J174" s="240" t="str">
        <f t="shared" si="122"/>
        <v/>
      </c>
      <c r="K174" s="241" t="str">
        <f t="shared" si="100"/>
        <v/>
      </c>
      <c r="L174" s="242" t="str">
        <f t="shared" si="101"/>
        <v/>
      </c>
      <c r="M174" s="242" t="str">
        <f t="shared" si="102"/>
        <v/>
      </c>
      <c r="N174" s="242" t="str">
        <f t="shared" si="103"/>
        <v/>
      </c>
      <c r="O174" s="243" t="str">
        <f t="shared" si="84"/>
        <v/>
      </c>
      <c r="P174" s="244" t="str">
        <f t="shared" si="104"/>
        <v/>
      </c>
      <c r="Q174" s="244" t="str">
        <f t="shared" si="123"/>
        <v/>
      </c>
      <c r="R174" s="244"/>
      <c r="S174" s="245" t="str">
        <f t="shared" si="105"/>
        <v/>
      </c>
      <c r="T174" s="244" t="str">
        <f t="shared" si="106"/>
        <v/>
      </c>
      <c r="U174" s="244" t="str">
        <f t="shared" si="124"/>
        <v/>
      </c>
      <c r="V174" s="244"/>
      <c r="W174" s="244" t="str">
        <f t="shared" si="125"/>
        <v/>
      </c>
      <c r="X174" s="246" t="str">
        <f t="shared" si="85"/>
        <v/>
      </c>
      <c r="Y174" s="240" t="str">
        <f t="shared" si="107"/>
        <v/>
      </c>
      <c r="Z174" s="240">
        <f t="shared" si="108"/>
        <v>0</v>
      </c>
      <c r="AA174" s="240"/>
      <c r="AB174" s="240">
        <f t="shared" si="86"/>
        <v>0</v>
      </c>
      <c r="AC174" s="244" t="str">
        <f t="shared" si="87"/>
        <v/>
      </c>
      <c r="AD174" s="244" t="str">
        <f t="shared" si="88"/>
        <v/>
      </c>
      <c r="AE174" s="247">
        <f t="shared" si="89"/>
        <v>0</v>
      </c>
      <c r="AF174" s="247" t="str">
        <f t="shared" si="90"/>
        <v/>
      </c>
      <c r="AG174" s="244" t="str">
        <f t="shared" si="91"/>
        <v/>
      </c>
      <c r="AH174" s="61" t="str">
        <f t="shared" si="109"/>
        <v/>
      </c>
      <c r="AI174" s="248">
        <f t="shared" si="110"/>
        <v>0</v>
      </c>
      <c r="AJ174" s="244">
        <f t="shared" si="92"/>
        <v>0</v>
      </c>
      <c r="AK174" s="25"/>
      <c r="AL174" s="249">
        <f t="shared" si="93"/>
        <v>0</v>
      </c>
      <c r="AM174" s="250">
        <f t="shared" si="111"/>
        <v>0</v>
      </c>
      <c r="AN174" s="16"/>
      <c r="AO174" s="251" t="e">
        <f t="shared" si="112"/>
        <v>#VALUE!</v>
      </c>
      <c r="AP174" s="252" t="e">
        <f t="shared" si="94"/>
        <v>#VALUE!</v>
      </c>
      <c r="AQ174" s="253" t="e">
        <f t="shared" ca="1" si="113"/>
        <v>#DIV/0!</v>
      </c>
      <c r="AR174" s="253" t="e">
        <f t="shared" ca="1" si="95"/>
        <v>#DIV/0!</v>
      </c>
      <c r="AS174" s="254" t="e">
        <f t="shared" ca="1" si="114"/>
        <v>#VALUE!</v>
      </c>
      <c r="AT174" s="253" t="e">
        <f t="shared" ca="1" si="96"/>
        <v>#DIV/0!</v>
      </c>
      <c r="AU174" s="253" t="e">
        <f t="shared" ca="1" si="97"/>
        <v>#DIV/0!</v>
      </c>
    </row>
    <row r="175" spans="1:47" outlineLevel="1" x14ac:dyDescent="0.3">
      <c r="A175" s="52" t="str">
        <f t="shared" si="115"/>
        <v/>
      </c>
      <c r="B175" s="52" t="str">
        <f t="shared" si="98"/>
        <v/>
      </c>
      <c r="C175" s="236" t="str">
        <f t="shared" si="116"/>
        <v/>
      </c>
      <c r="D175" s="236" t="str">
        <f t="shared" si="99"/>
        <v/>
      </c>
      <c r="E175" s="237" t="str">
        <f t="shared" si="117"/>
        <v/>
      </c>
      <c r="F175" s="237" t="str">
        <f t="shared" si="118"/>
        <v/>
      </c>
      <c r="G175" s="238" t="str">
        <f t="shared" si="119"/>
        <v/>
      </c>
      <c r="H175" s="239" t="str">
        <f t="shared" si="120"/>
        <v/>
      </c>
      <c r="I175" s="237" t="str">
        <f t="shared" si="121"/>
        <v/>
      </c>
      <c r="J175" s="240" t="str">
        <f t="shared" si="122"/>
        <v/>
      </c>
      <c r="K175" s="241" t="str">
        <f t="shared" si="100"/>
        <v/>
      </c>
      <c r="L175" s="242" t="str">
        <f t="shared" si="101"/>
        <v/>
      </c>
      <c r="M175" s="242" t="str">
        <f t="shared" si="102"/>
        <v/>
      </c>
      <c r="N175" s="242" t="str">
        <f t="shared" si="103"/>
        <v/>
      </c>
      <c r="O175" s="243" t="str">
        <f t="shared" si="84"/>
        <v/>
      </c>
      <c r="P175" s="244" t="str">
        <f t="shared" si="104"/>
        <v/>
      </c>
      <c r="Q175" s="244" t="str">
        <f t="shared" si="123"/>
        <v/>
      </c>
      <c r="R175" s="244"/>
      <c r="S175" s="245" t="str">
        <f t="shared" si="105"/>
        <v/>
      </c>
      <c r="T175" s="244" t="str">
        <f t="shared" si="106"/>
        <v/>
      </c>
      <c r="U175" s="244" t="str">
        <f t="shared" si="124"/>
        <v/>
      </c>
      <c r="V175" s="244"/>
      <c r="W175" s="244" t="str">
        <f t="shared" si="125"/>
        <v/>
      </c>
      <c r="X175" s="246" t="str">
        <f t="shared" si="85"/>
        <v/>
      </c>
      <c r="Y175" s="240" t="str">
        <f t="shared" si="107"/>
        <v/>
      </c>
      <c r="Z175" s="240">
        <f t="shared" si="108"/>
        <v>0</v>
      </c>
      <c r="AA175" s="240"/>
      <c r="AB175" s="240">
        <f t="shared" si="86"/>
        <v>0</v>
      </c>
      <c r="AC175" s="244" t="str">
        <f t="shared" si="87"/>
        <v/>
      </c>
      <c r="AD175" s="244" t="str">
        <f t="shared" si="88"/>
        <v/>
      </c>
      <c r="AE175" s="247">
        <f t="shared" si="89"/>
        <v>0</v>
      </c>
      <c r="AF175" s="247" t="str">
        <f t="shared" si="90"/>
        <v/>
      </c>
      <c r="AG175" s="244" t="str">
        <f t="shared" si="91"/>
        <v/>
      </c>
      <c r="AH175" s="61" t="str">
        <f t="shared" si="109"/>
        <v/>
      </c>
      <c r="AI175" s="248">
        <f t="shared" si="110"/>
        <v>0</v>
      </c>
      <c r="AJ175" s="244">
        <f t="shared" si="92"/>
        <v>0</v>
      </c>
      <c r="AK175" s="25"/>
      <c r="AL175" s="249">
        <f t="shared" si="93"/>
        <v>0</v>
      </c>
      <c r="AM175" s="250">
        <f t="shared" si="111"/>
        <v>0</v>
      </c>
      <c r="AN175" s="16"/>
      <c r="AO175" s="251" t="e">
        <f t="shared" si="112"/>
        <v>#VALUE!</v>
      </c>
      <c r="AP175" s="252" t="e">
        <f t="shared" si="94"/>
        <v>#VALUE!</v>
      </c>
      <c r="AQ175" s="253" t="e">
        <f t="shared" ca="1" si="113"/>
        <v>#DIV/0!</v>
      </c>
      <c r="AR175" s="253" t="e">
        <f t="shared" ca="1" si="95"/>
        <v>#DIV/0!</v>
      </c>
      <c r="AS175" s="254" t="e">
        <f t="shared" ca="1" si="114"/>
        <v>#VALUE!</v>
      </c>
      <c r="AT175" s="253" t="e">
        <f t="shared" ca="1" si="96"/>
        <v>#DIV/0!</v>
      </c>
      <c r="AU175" s="253" t="e">
        <f t="shared" ca="1" si="97"/>
        <v>#DIV/0!</v>
      </c>
    </row>
    <row r="176" spans="1:47" outlineLevel="1" x14ac:dyDescent="0.3">
      <c r="A176" s="52" t="str">
        <f t="shared" si="115"/>
        <v/>
      </c>
      <c r="B176" s="52" t="str">
        <f t="shared" si="98"/>
        <v/>
      </c>
      <c r="C176" s="236" t="str">
        <f t="shared" si="116"/>
        <v/>
      </c>
      <c r="D176" s="236" t="str">
        <f t="shared" si="99"/>
        <v/>
      </c>
      <c r="E176" s="237" t="str">
        <f t="shared" si="117"/>
        <v/>
      </c>
      <c r="F176" s="237" t="str">
        <f t="shared" si="118"/>
        <v/>
      </c>
      <c r="G176" s="238" t="str">
        <f t="shared" si="119"/>
        <v/>
      </c>
      <c r="H176" s="239" t="str">
        <f t="shared" si="120"/>
        <v/>
      </c>
      <c r="I176" s="237" t="str">
        <f t="shared" si="121"/>
        <v/>
      </c>
      <c r="J176" s="240" t="str">
        <f t="shared" si="122"/>
        <v/>
      </c>
      <c r="K176" s="241" t="str">
        <f t="shared" si="100"/>
        <v/>
      </c>
      <c r="L176" s="242" t="str">
        <f t="shared" si="101"/>
        <v/>
      </c>
      <c r="M176" s="242" t="str">
        <f t="shared" si="102"/>
        <v/>
      </c>
      <c r="N176" s="242" t="str">
        <f t="shared" si="103"/>
        <v/>
      </c>
      <c r="O176" s="243" t="str">
        <f t="shared" si="84"/>
        <v/>
      </c>
      <c r="P176" s="244" t="str">
        <f t="shared" si="104"/>
        <v/>
      </c>
      <c r="Q176" s="244" t="str">
        <f t="shared" si="123"/>
        <v/>
      </c>
      <c r="R176" s="244"/>
      <c r="S176" s="245" t="str">
        <f t="shared" si="105"/>
        <v/>
      </c>
      <c r="T176" s="244" t="str">
        <f t="shared" si="106"/>
        <v/>
      </c>
      <c r="U176" s="244" t="str">
        <f t="shared" si="124"/>
        <v/>
      </c>
      <c r="V176" s="244"/>
      <c r="W176" s="244" t="str">
        <f t="shared" si="125"/>
        <v/>
      </c>
      <c r="X176" s="246" t="str">
        <f t="shared" si="85"/>
        <v/>
      </c>
      <c r="Y176" s="240" t="str">
        <f t="shared" si="107"/>
        <v/>
      </c>
      <c r="Z176" s="240">
        <f t="shared" si="108"/>
        <v>0</v>
      </c>
      <c r="AA176" s="240"/>
      <c r="AB176" s="240">
        <f t="shared" si="86"/>
        <v>0</v>
      </c>
      <c r="AC176" s="244" t="str">
        <f t="shared" si="87"/>
        <v/>
      </c>
      <c r="AD176" s="244" t="str">
        <f t="shared" si="88"/>
        <v/>
      </c>
      <c r="AE176" s="247">
        <f t="shared" si="89"/>
        <v>0</v>
      </c>
      <c r="AF176" s="247" t="str">
        <f t="shared" si="90"/>
        <v/>
      </c>
      <c r="AG176" s="244" t="str">
        <f t="shared" si="91"/>
        <v/>
      </c>
      <c r="AH176" s="61" t="str">
        <f t="shared" si="109"/>
        <v/>
      </c>
      <c r="AI176" s="248">
        <f t="shared" si="110"/>
        <v>0</v>
      </c>
      <c r="AJ176" s="244">
        <f t="shared" si="92"/>
        <v>0</v>
      </c>
      <c r="AK176" s="25"/>
      <c r="AL176" s="249">
        <f t="shared" si="93"/>
        <v>0</v>
      </c>
      <c r="AM176" s="250">
        <f t="shared" si="111"/>
        <v>0</v>
      </c>
      <c r="AN176" s="16"/>
      <c r="AO176" s="251" t="e">
        <f t="shared" si="112"/>
        <v>#VALUE!</v>
      </c>
      <c r="AP176" s="252" t="e">
        <f t="shared" si="94"/>
        <v>#VALUE!</v>
      </c>
      <c r="AQ176" s="253" t="e">
        <f t="shared" ca="1" si="113"/>
        <v>#DIV/0!</v>
      </c>
      <c r="AR176" s="253" t="e">
        <f t="shared" ca="1" si="95"/>
        <v>#DIV/0!</v>
      </c>
      <c r="AS176" s="254" t="e">
        <f t="shared" ca="1" si="114"/>
        <v>#VALUE!</v>
      </c>
      <c r="AT176" s="253" t="e">
        <f t="shared" ca="1" si="96"/>
        <v>#DIV/0!</v>
      </c>
      <c r="AU176" s="253" t="e">
        <f t="shared" ca="1" si="97"/>
        <v>#DIV/0!</v>
      </c>
    </row>
    <row r="177" spans="1:47" outlineLevel="1" x14ac:dyDescent="0.3">
      <c r="A177" s="52" t="str">
        <f t="shared" si="115"/>
        <v/>
      </c>
      <c r="B177" s="52" t="str">
        <f t="shared" si="98"/>
        <v/>
      </c>
      <c r="C177" s="236" t="str">
        <f t="shared" si="116"/>
        <v/>
      </c>
      <c r="D177" s="236" t="str">
        <f t="shared" si="99"/>
        <v/>
      </c>
      <c r="E177" s="237" t="str">
        <f t="shared" si="117"/>
        <v/>
      </c>
      <c r="F177" s="237" t="str">
        <f t="shared" si="118"/>
        <v/>
      </c>
      <c r="G177" s="238" t="str">
        <f t="shared" si="119"/>
        <v/>
      </c>
      <c r="H177" s="239" t="str">
        <f t="shared" si="120"/>
        <v/>
      </c>
      <c r="I177" s="237" t="str">
        <f t="shared" si="121"/>
        <v/>
      </c>
      <c r="J177" s="240" t="str">
        <f t="shared" si="122"/>
        <v/>
      </c>
      <c r="K177" s="241" t="str">
        <f t="shared" si="100"/>
        <v/>
      </c>
      <c r="L177" s="242" t="str">
        <f t="shared" si="101"/>
        <v/>
      </c>
      <c r="M177" s="242" t="str">
        <f t="shared" si="102"/>
        <v/>
      </c>
      <c r="N177" s="242" t="str">
        <f t="shared" si="103"/>
        <v/>
      </c>
      <c r="O177" s="243" t="str">
        <f t="shared" si="84"/>
        <v/>
      </c>
      <c r="P177" s="244" t="str">
        <f t="shared" si="104"/>
        <v/>
      </c>
      <c r="Q177" s="244" t="str">
        <f t="shared" si="123"/>
        <v/>
      </c>
      <c r="R177" s="244"/>
      <c r="S177" s="245" t="str">
        <f t="shared" si="105"/>
        <v/>
      </c>
      <c r="T177" s="244" t="str">
        <f t="shared" si="106"/>
        <v/>
      </c>
      <c r="U177" s="244" t="str">
        <f t="shared" si="124"/>
        <v/>
      </c>
      <c r="V177" s="244"/>
      <c r="W177" s="244" t="str">
        <f t="shared" si="125"/>
        <v/>
      </c>
      <c r="X177" s="246" t="str">
        <f t="shared" si="85"/>
        <v/>
      </c>
      <c r="Y177" s="240" t="str">
        <f t="shared" si="107"/>
        <v/>
      </c>
      <c r="Z177" s="240">
        <f t="shared" si="108"/>
        <v>0</v>
      </c>
      <c r="AA177" s="240"/>
      <c r="AB177" s="240">
        <f t="shared" si="86"/>
        <v>0</v>
      </c>
      <c r="AC177" s="244" t="str">
        <f t="shared" si="87"/>
        <v/>
      </c>
      <c r="AD177" s="244" t="str">
        <f t="shared" si="88"/>
        <v/>
      </c>
      <c r="AE177" s="247">
        <f t="shared" si="89"/>
        <v>0</v>
      </c>
      <c r="AF177" s="247" t="str">
        <f t="shared" si="90"/>
        <v/>
      </c>
      <c r="AG177" s="244" t="str">
        <f t="shared" si="91"/>
        <v/>
      </c>
      <c r="AH177" s="61" t="str">
        <f t="shared" si="109"/>
        <v/>
      </c>
      <c r="AI177" s="248">
        <f t="shared" si="110"/>
        <v>0</v>
      </c>
      <c r="AJ177" s="244">
        <f t="shared" si="92"/>
        <v>0</v>
      </c>
      <c r="AK177" s="25"/>
      <c r="AL177" s="249">
        <f t="shared" si="93"/>
        <v>0</v>
      </c>
      <c r="AM177" s="250">
        <f t="shared" si="111"/>
        <v>0</v>
      </c>
      <c r="AN177" s="16"/>
      <c r="AO177" s="251" t="e">
        <f t="shared" si="112"/>
        <v>#VALUE!</v>
      </c>
      <c r="AP177" s="252" t="e">
        <f t="shared" si="94"/>
        <v>#VALUE!</v>
      </c>
      <c r="AQ177" s="253" t="e">
        <f t="shared" ca="1" si="113"/>
        <v>#DIV/0!</v>
      </c>
      <c r="AR177" s="253" t="e">
        <f t="shared" ca="1" si="95"/>
        <v>#DIV/0!</v>
      </c>
      <c r="AS177" s="254" t="e">
        <f t="shared" ca="1" si="114"/>
        <v>#VALUE!</v>
      </c>
      <c r="AT177" s="253" t="e">
        <f t="shared" ca="1" si="96"/>
        <v>#DIV/0!</v>
      </c>
      <c r="AU177" s="253" t="e">
        <f t="shared" ca="1" si="97"/>
        <v>#DIV/0!</v>
      </c>
    </row>
    <row r="178" spans="1:47" outlineLevel="1" x14ac:dyDescent="0.3">
      <c r="A178" s="52" t="str">
        <f t="shared" si="115"/>
        <v/>
      </c>
      <c r="B178" s="52" t="str">
        <f t="shared" si="98"/>
        <v/>
      </c>
      <c r="C178" s="236" t="str">
        <f t="shared" si="116"/>
        <v/>
      </c>
      <c r="D178" s="236" t="str">
        <f t="shared" si="99"/>
        <v/>
      </c>
      <c r="E178" s="237" t="str">
        <f t="shared" si="117"/>
        <v/>
      </c>
      <c r="F178" s="237" t="str">
        <f t="shared" si="118"/>
        <v/>
      </c>
      <c r="G178" s="238" t="str">
        <f t="shared" si="119"/>
        <v/>
      </c>
      <c r="H178" s="239" t="str">
        <f t="shared" si="120"/>
        <v/>
      </c>
      <c r="I178" s="237" t="str">
        <f t="shared" si="121"/>
        <v/>
      </c>
      <c r="J178" s="240" t="str">
        <f t="shared" si="122"/>
        <v/>
      </c>
      <c r="K178" s="241" t="str">
        <f t="shared" si="100"/>
        <v/>
      </c>
      <c r="L178" s="242" t="str">
        <f t="shared" si="101"/>
        <v/>
      </c>
      <c r="M178" s="242" t="str">
        <f t="shared" si="102"/>
        <v/>
      </c>
      <c r="N178" s="242" t="str">
        <f t="shared" si="103"/>
        <v/>
      </c>
      <c r="O178" s="243" t="str">
        <f t="shared" si="84"/>
        <v/>
      </c>
      <c r="P178" s="244" t="str">
        <f t="shared" si="104"/>
        <v/>
      </c>
      <c r="Q178" s="244" t="str">
        <f t="shared" si="123"/>
        <v/>
      </c>
      <c r="R178" s="244"/>
      <c r="S178" s="245" t="str">
        <f t="shared" si="105"/>
        <v/>
      </c>
      <c r="T178" s="244" t="str">
        <f t="shared" si="106"/>
        <v/>
      </c>
      <c r="U178" s="244" t="str">
        <f t="shared" si="124"/>
        <v/>
      </c>
      <c r="V178" s="244"/>
      <c r="W178" s="244" t="str">
        <f t="shared" si="125"/>
        <v/>
      </c>
      <c r="X178" s="246" t="str">
        <f t="shared" si="85"/>
        <v/>
      </c>
      <c r="Y178" s="240" t="str">
        <f t="shared" si="107"/>
        <v/>
      </c>
      <c r="Z178" s="240">
        <f t="shared" si="108"/>
        <v>0</v>
      </c>
      <c r="AA178" s="240"/>
      <c r="AB178" s="240">
        <f t="shared" si="86"/>
        <v>0</v>
      </c>
      <c r="AC178" s="244" t="str">
        <f t="shared" si="87"/>
        <v/>
      </c>
      <c r="AD178" s="244" t="str">
        <f t="shared" si="88"/>
        <v/>
      </c>
      <c r="AE178" s="247">
        <f t="shared" si="89"/>
        <v>0</v>
      </c>
      <c r="AF178" s="247" t="str">
        <f t="shared" si="90"/>
        <v/>
      </c>
      <c r="AG178" s="244" t="str">
        <f t="shared" si="91"/>
        <v/>
      </c>
      <c r="AH178" s="61" t="str">
        <f t="shared" si="109"/>
        <v/>
      </c>
      <c r="AI178" s="248">
        <f t="shared" si="110"/>
        <v>0</v>
      </c>
      <c r="AJ178" s="244">
        <f t="shared" si="92"/>
        <v>0</v>
      </c>
      <c r="AK178" s="25"/>
      <c r="AL178" s="249">
        <f t="shared" si="93"/>
        <v>0</v>
      </c>
      <c r="AM178" s="250">
        <f t="shared" si="111"/>
        <v>0</v>
      </c>
      <c r="AN178" s="16"/>
      <c r="AO178" s="251" t="e">
        <f t="shared" si="112"/>
        <v>#VALUE!</v>
      </c>
      <c r="AP178" s="252" t="e">
        <f t="shared" si="94"/>
        <v>#VALUE!</v>
      </c>
      <c r="AQ178" s="253" t="e">
        <f t="shared" ca="1" si="113"/>
        <v>#DIV/0!</v>
      </c>
      <c r="AR178" s="253" t="e">
        <f t="shared" ca="1" si="95"/>
        <v>#DIV/0!</v>
      </c>
      <c r="AS178" s="254" t="e">
        <f t="shared" ca="1" si="114"/>
        <v>#VALUE!</v>
      </c>
      <c r="AT178" s="253" t="e">
        <f t="shared" ca="1" si="96"/>
        <v>#DIV/0!</v>
      </c>
      <c r="AU178" s="253" t="e">
        <f t="shared" ca="1" si="97"/>
        <v>#DIV/0!</v>
      </c>
    </row>
    <row r="179" spans="1:47" outlineLevel="1" x14ac:dyDescent="0.3">
      <c r="A179" s="52" t="str">
        <f t="shared" si="115"/>
        <v/>
      </c>
      <c r="B179" s="52" t="str">
        <f t="shared" si="98"/>
        <v/>
      </c>
      <c r="C179" s="236" t="str">
        <f t="shared" si="116"/>
        <v/>
      </c>
      <c r="D179" s="236" t="str">
        <f t="shared" si="99"/>
        <v/>
      </c>
      <c r="E179" s="237" t="str">
        <f t="shared" si="117"/>
        <v/>
      </c>
      <c r="F179" s="237" t="str">
        <f t="shared" si="118"/>
        <v/>
      </c>
      <c r="G179" s="238" t="str">
        <f t="shared" si="119"/>
        <v/>
      </c>
      <c r="H179" s="239" t="str">
        <f t="shared" si="120"/>
        <v/>
      </c>
      <c r="I179" s="237" t="str">
        <f t="shared" si="121"/>
        <v/>
      </c>
      <c r="J179" s="240" t="str">
        <f t="shared" si="122"/>
        <v/>
      </c>
      <c r="K179" s="241" t="str">
        <f t="shared" si="100"/>
        <v/>
      </c>
      <c r="L179" s="242" t="str">
        <f t="shared" si="101"/>
        <v/>
      </c>
      <c r="M179" s="242" t="str">
        <f t="shared" si="102"/>
        <v/>
      </c>
      <c r="N179" s="242" t="str">
        <f t="shared" si="103"/>
        <v/>
      </c>
      <c r="O179" s="243" t="str">
        <f t="shared" si="84"/>
        <v/>
      </c>
      <c r="P179" s="244" t="str">
        <f t="shared" si="104"/>
        <v/>
      </c>
      <c r="Q179" s="244" t="str">
        <f t="shared" si="123"/>
        <v/>
      </c>
      <c r="R179" s="244"/>
      <c r="S179" s="245" t="str">
        <f t="shared" si="105"/>
        <v/>
      </c>
      <c r="T179" s="244" t="str">
        <f t="shared" si="106"/>
        <v/>
      </c>
      <c r="U179" s="244" t="str">
        <f t="shared" si="124"/>
        <v/>
      </c>
      <c r="V179" s="244"/>
      <c r="W179" s="244" t="str">
        <f t="shared" si="125"/>
        <v/>
      </c>
      <c r="X179" s="246" t="str">
        <f t="shared" si="85"/>
        <v/>
      </c>
      <c r="Y179" s="240" t="str">
        <f t="shared" si="107"/>
        <v/>
      </c>
      <c r="Z179" s="240">
        <f t="shared" si="108"/>
        <v>0</v>
      </c>
      <c r="AA179" s="240"/>
      <c r="AB179" s="240">
        <f t="shared" si="86"/>
        <v>0</v>
      </c>
      <c r="AC179" s="244" t="str">
        <f t="shared" si="87"/>
        <v/>
      </c>
      <c r="AD179" s="244" t="str">
        <f t="shared" si="88"/>
        <v/>
      </c>
      <c r="AE179" s="247">
        <f t="shared" si="89"/>
        <v>0</v>
      </c>
      <c r="AF179" s="247" t="str">
        <f t="shared" si="90"/>
        <v/>
      </c>
      <c r="AG179" s="244" t="str">
        <f t="shared" si="91"/>
        <v/>
      </c>
      <c r="AH179" s="61" t="str">
        <f t="shared" si="109"/>
        <v/>
      </c>
      <c r="AI179" s="248">
        <f t="shared" si="110"/>
        <v>0</v>
      </c>
      <c r="AJ179" s="244">
        <f t="shared" si="92"/>
        <v>0</v>
      </c>
      <c r="AK179" s="25"/>
      <c r="AL179" s="249">
        <f t="shared" si="93"/>
        <v>0</v>
      </c>
      <c r="AM179" s="250">
        <f t="shared" si="111"/>
        <v>0</v>
      </c>
      <c r="AN179" s="16"/>
      <c r="AO179" s="251" t="e">
        <f t="shared" si="112"/>
        <v>#VALUE!</v>
      </c>
      <c r="AP179" s="252" t="e">
        <f t="shared" si="94"/>
        <v>#VALUE!</v>
      </c>
      <c r="AQ179" s="253" t="e">
        <f t="shared" ca="1" si="113"/>
        <v>#DIV/0!</v>
      </c>
      <c r="AR179" s="253" t="e">
        <f t="shared" ca="1" si="95"/>
        <v>#DIV/0!</v>
      </c>
      <c r="AS179" s="254" t="e">
        <f t="shared" ca="1" si="114"/>
        <v>#VALUE!</v>
      </c>
      <c r="AT179" s="253" t="e">
        <f t="shared" ca="1" si="96"/>
        <v>#DIV/0!</v>
      </c>
      <c r="AU179" s="253" t="e">
        <f t="shared" ca="1" si="97"/>
        <v>#DIV/0!</v>
      </c>
    </row>
    <row r="180" spans="1:47" outlineLevel="1" x14ac:dyDescent="0.3">
      <c r="A180" s="52" t="str">
        <f t="shared" si="115"/>
        <v/>
      </c>
      <c r="B180" s="52" t="str">
        <f t="shared" si="98"/>
        <v/>
      </c>
      <c r="C180" s="236" t="str">
        <f t="shared" si="116"/>
        <v/>
      </c>
      <c r="D180" s="236" t="str">
        <f t="shared" si="99"/>
        <v/>
      </c>
      <c r="E180" s="237" t="str">
        <f t="shared" si="117"/>
        <v/>
      </c>
      <c r="F180" s="237" t="str">
        <f t="shared" si="118"/>
        <v/>
      </c>
      <c r="G180" s="238" t="str">
        <f t="shared" si="119"/>
        <v/>
      </c>
      <c r="H180" s="239" t="str">
        <f t="shared" si="120"/>
        <v/>
      </c>
      <c r="I180" s="237" t="str">
        <f t="shared" si="121"/>
        <v/>
      </c>
      <c r="J180" s="240" t="str">
        <f t="shared" si="122"/>
        <v/>
      </c>
      <c r="K180" s="241" t="str">
        <f t="shared" si="100"/>
        <v/>
      </c>
      <c r="L180" s="242" t="str">
        <f t="shared" si="101"/>
        <v/>
      </c>
      <c r="M180" s="242" t="str">
        <f t="shared" si="102"/>
        <v/>
      </c>
      <c r="N180" s="242" t="str">
        <f t="shared" si="103"/>
        <v/>
      </c>
      <c r="O180" s="243" t="str">
        <f t="shared" si="84"/>
        <v/>
      </c>
      <c r="P180" s="244" t="str">
        <f t="shared" si="104"/>
        <v/>
      </c>
      <c r="Q180" s="244" t="str">
        <f t="shared" si="123"/>
        <v/>
      </c>
      <c r="R180" s="244"/>
      <c r="S180" s="245" t="str">
        <f t="shared" si="105"/>
        <v/>
      </c>
      <c r="T180" s="244" t="str">
        <f t="shared" si="106"/>
        <v/>
      </c>
      <c r="U180" s="244" t="str">
        <f t="shared" si="124"/>
        <v/>
      </c>
      <c r="V180" s="244"/>
      <c r="W180" s="244" t="str">
        <f t="shared" si="125"/>
        <v/>
      </c>
      <c r="X180" s="246" t="str">
        <f t="shared" si="85"/>
        <v/>
      </c>
      <c r="Y180" s="240" t="str">
        <f t="shared" si="107"/>
        <v/>
      </c>
      <c r="Z180" s="240">
        <f t="shared" si="108"/>
        <v>0</v>
      </c>
      <c r="AA180" s="240"/>
      <c r="AB180" s="240">
        <f t="shared" si="86"/>
        <v>0</v>
      </c>
      <c r="AC180" s="244" t="str">
        <f t="shared" si="87"/>
        <v/>
      </c>
      <c r="AD180" s="244" t="str">
        <f t="shared" si="88"/>
        <v/>
      </c>
      <c r="AE180" s="247">
        <f t="shared" si="89"/>
        <v>0</v>
      </c>
      <c r="AF180" s="247" t="str">
        <f t="shared" si="90"/>
        <v/>
      </c>
      <c r="AG180" s="244" t="str">
        <f t="shared" si="91"/>
        <v/>
      </c>
      <c r="AH180" s="61" t="str">
        <f t="shared" si="109"/>
        <v/>
      </c>
      <c r="AI180" s="248">
        <f t="shared" si="110"/>
        <v>0</v>
      </c>
      <c r="AJ180" s="244">
        <f t="shared" si="92"/>
        <v>0</v>
      </c>
      <c r="AK180" s="25"/>
      <c r="AL180" s="249">
        <f t="shared" si="93"/>
        <v>0</v>
      </c>
      <c r="AM180" s="250">
        <f t="shared" si="111"/>
        <v>0</v>
      </c>
      <c r="AN180" s="16"/>
      <c r="AO180" s="251" t="e">
        <f t="shared" si="112"/>
        <v>#VALUE!</v>
      </c>
      <c r="AP180" s="252" t="e">
        <f t="shared" si="94"/>
        <v>#VALUE!</v>
      </c>
      <c r="AQ180" s="253" t="e">
        <f t="shared" ca="1" si="113"/>
        <v>#DIV/0!</v>
      </c>
      <c r="AR180" s="253" t="e">
        <f t="shared" ca="1" si="95"/>
        <v>#DIV/0!</v>
      </c>
      <c r="AS180" s="254" t="e">
        <f t="shared" ca="1" si="114"/>
        <v>#VALUE!</v>
      </c>
      <c r="AT180" s="253" t="e">
        <f t="shared" ca="1" si="96"/>
        <v>#DIV/0!</v>
      </c>
      <c r="AU180" s="253" t="e">
        <f t="shared" ca="1" si="97"/>
        <v>#DIV/0!</v>
      </c>
    </row>
    <row r="181" spans="1:47" outlineLevel="1" x14ac:dyDescent="0.3">
      <c r="A181" s="52" t="str">
        <f t="shared" si="115"/>
        <v/>
      </c>
      <c r="B181" s="52" t="str">
        <f t="shared" si="98"/>
        <v/>
      </c>
      <c r="C181" s="236" t="str">
        <f t="shared" si="116"/>
        <v/>
      </c>
      <c r="D181" s="236" t="str">
        <f t="shared" si="99"/>
        <v/>
      </c>
      <c r="E181" s="237" t="str">
        <f t="shared" si="117"/>
        <v/>
      </c>
      <c r="F181" s="237" t="str">
        <f t="shared" si="118"/>
        <v/>
      </c>
      <c r="G181" s="238" t="str">
        <f t="shared" si="119"/>
        <v/>
      </c>
      <c r="H181" s="239" t="str">
        <f t="shared" si="120"/>
        <v/>
      </c>
      <c r="I181" s="237" t="str">
        <f t="shared" si="121"/>
        <v/>
      </c>
      <c r="J181" s="240" t="str">
        <f t="shared" si="122"/>
        <v/>
      </c>
      <c r="K181" s="241" t="str">
        <f t="shared" si="100"/>
        <v/>
      </c>
      <c r="L181" s="242" t="str">
        <f t="shared" si="101"/>
        <v/>
      </c>
      <c r="M181" s="242" t="str">
        <f t="shared" si="102"/>
        <v/>
      </c>
      <c r="N181" s="242" t="str">
        <f t="shared" si="103"/>
        <v/>
      </c>
      <c r="O181" s="243" t="str">
        <f t="shared" si="84"/>
        <v/>
      </c>
      <c r="P181" s="244" t="str">
        <f t="shared" si="104"/>
        <v/>
      </c>
      <c r="Q181" s="244" t="str">
        <f t="shared" si="123"/>
        <v/>
      </c>
      <c r="R181" s="244"/>
      <c r="S181" s="245" t="str">
        <f t="shared" si="105"/>
        <v/>
      </c>
      <c r="T181" s="244" t="str">
        <f t="shared" si="106"/>
        <v/>
      </c>
      <c r="U181" s="244" t="str">
        <f t="shared" si="124"/>
        <v/>
      </c>
      <c r="V181" s="244"/>
      <c r="W181" s="244" t="str">
        <f t="shared" si="125"/>
        <v/>
      </c>
      <c r="X181" s="246" t="str">
        <f t="shared" si="85"/>
        <v/>
      </c>
      <c r="Y181" s="240" t="str">
        <f t="shared" si="107"/>
        <v/>
      </c>
      <c r="Z181" s="240">
        <f t="shared" si="108"/>
        <v>0</v>
      </c>
      <c r="AA181" s="240"/>
      <c r="AB181" s="240">
        <f t="shared" si="86"/>
        <v>0</v>
      </c>
      <c r="AC181" s="244" t="str">
        <f t="shared" si="87"/>
        <v/>
      </c>
      <c r="AD181" s="244" t="str">
        <f t="shared" si="88"/>
        <v/>
      </c>
      <c r="AE181" s="247">
        <f t="shared" si="89"/>
        <v>0</v>
      </c>
      <c r="AF181" s="247" t="str">
        <f t="shared" si="90"/>
        <v/>
      </c>
      <c r="AG181" s="244" t="str">
        <f t="shared" si="91"/>
        <v/>
      </c>
      <c r="AH181" s="61" t="str">
        <f t="shared" si="109"/>
        <v/>
      </c>
      <c r="AI181" s="248">
        <f t="shared" si="110"/>
        <v>0</v>
      </c>
      <c r="AJ181" s="244">
        <f t="shared" si="92"/>
        <v>0</v>
      </c>
      <c r="AK181" s="25"/>
      <c r="AL181" s="249">
        <f t="shared" si="93"/>
        <v>0</v>
      </c>
      <c r="AM181" s="250">
        <f t="shared" si="111"/>
        <v>0</v>
      </c>
      <c r="AN181" s="16"/>
      <c r="AO181" s="251" t="e">
        <f t="shared" si="112"/>
        <v>#VALUE!</v>
      </c>
      <c r="AP181" s="252" t="e">
        <f t="shared" si="94"/>
        <v>#VALUE!</v>
      </c>
      <c r="AQ181" s="253" t="e">
        <f t="shared" ca="1" si="113"/>
        <v>#DIV/0!</v>
      </c>
      <c r="AR181" s="253" t="e">
        <f t="shared" ca="1" si="95"/>
        <v>#DIV/0!</v>
      </c>
      <c r="AS181" s="254" t="e">
        <f t="shared" ca="1" si="114"/>
        <v>#VALUE!</v>
      </c>
      <c r="AT181" s="253" t="e">
        <f t="shared" ca="1" si="96"/>
        <v>#DIV/0!</v>
      </c>
      <c r="AU181" s="253" t="e">
        <f t="shared" ca="1" si="97"/>
        <v>#DIV/0!</v>
      </c>
    </row>
    <row r="182" spans="1:47" outlineLevel="1" x14ac:dyDescent="0.3">
      <c r="A182" s="52" t="str">
        <f t="shared" si="115"/>
        <v/>
      </c>
      <c r="B182" s="52" t="str">
        <f t="shared" si="98"/>
        <v/>
      </c>
      <c r="C182" s="236" t="str">
        <f t="shared" si="116"/>
        <v/>
      </c>
      <c r="D182" s="236" t="str">
        <f t="shared" si="99"/>
        <v/>
      </c>
      <c r="E182" s="237" t="str">
        <f t="shared" si="117"/>
        <v/>
      </c>
      <c r="F182" s="237" t="str">
        <f t="shared" si="118"/>
        <v/>
      </c>
      <c r="G182" s="238" t="str">
        <f t="shared" si="119"/>
        <v/>
      </c>
      <c r="H182" s="239" t="str">
        <f t="shared" si="120"/>
        <v/>
      </c>
      <c r="I182" s="237" t="str">
        <f t="shared" si="121"/>
        <v/>
      </c>
      <c r="J182" s="240" t="str">
        <f t="shared" si="122"/>
        <v/>
      </c>
      <c r="K182" s="241" t="str">
        <f t="shared" si="100"/>
        <v/>
      </c>
      <c r="L182" s="242" t="str">
        <f t="shared" si="101"/>
        <v/>
      </c>
      <c r="M182" s="242" t="str">
        <f t="shared" si="102"/>
        <v/>
      </c>
      <c r="N182" s="242" t="str">
        <f t="shared" si="103"/>
        <v/>
      </c>
      <c r="O182" s="243" t="str">
        <f t="shared" si="84"/>
        <v/>
      </c>
      <c r="P182" s="244" t="str">
        <f t="shared" si="104"/>
        <v/>
      </c>
      <c r="Q182" s="244" t="str">
        <f t="shared" si="123"/>
        <v/>
      </c>
      <c r="R182" s="244"/>
      <c r="S182" s="245" t="str">
        <f t="shared" si="105"/>
        <v/>
      </c>
      <c r="T182" s="244" t="str">
        <f t="shared" si="106"/>
        <v/>
      </c>
      <c r="U182" s="244" t="str">
        <f t="shared" si="124"/>
        <v/>
      </c>
      <c r="V182" s="244"/>
      <c r="W182" s="244" t="str">
        <f t="shared" si="125"/>
        <v/>
      </c>
      <c r="X182" s="246" t="str">
        <f t="shared" si="85"/>
        <v/>
      </c>
      <c r="Y182" s="240" t="str">
        <f t="shared" si="107"/>
        <v/>
      </c>
      <c r="Z182" s="240">
        <f t="shared" si="108"/>
        <v>0</v>
      </c>
      <c r="AA182" s="240"/>
      <c r="AB182" s="240">
        <f t="shared" si="86"/>
        <v>0</v>
      </c>
      <c r="AC182" s="244" t="str">
        <f t="shared" si="87"/>
        <v/>
      </c>
      <c r="AD182" s="244" t="str">
        <f t="shared" si="88"/>
        <v/>
      </c>
      <c r="AE182" s="247">
        <f t="shared" si="89"/>
        <v>0</v>
      </c>
      <c r="AF182" s="247" t="str">
        <f t="shared" si="90"/>
        <v/>
      </c>
      <c r="AG182" s="244" t="str">
        <f t="shared" si="91"/>
        <v/>
      </c>
      <c r="AH182" s="61" t="str">
        <f t="shared" si="109"/>
        <v/>
      </c>
      <c r="AI182" s="248">
        <f t="shared" si="110"/>
        <v>0</v>
      </c>
      <c r="AJ182" s="244">
        <f t="shared" si="92"/>
        <v>0</v>
      </c>
      <c r="AK182" s="25"/>
      <c r="AL182" s="249">
        <f t="shared" si="93"/>
        <v>0</v>
      </c>
      <c r="AM182" s="250">
        <f t="shared" si="111"/>
        <v>0</v>
      </c>
      <c r="AN182" s="16"/>
      <c r="AO182" s="251" t="e">
        <f t="shared" si="112"/>
        <v>#VALUE!</v>
      </c>
      <c r="AP182" s="252" t="e">
        <f t="shared" si="94"/>
        <v>#VALUE!</v>
      </c>
      <c r="AQ182" s="253" t="e">
        <f t="shared" ca="1" si="113"/>
        <v>#DIV/0!</v>
      </c>
      <c r="AR182" s="253" t="e">
        <f t="shared" ca="1" si="95"/>
        <v>#DIV/0!</v>
      </c>
      <c r="AS182" s="254" t="e">
        <f t="shared" ca="1" si="114"/>
        <v>#VALUE!</v>
      </c>
      <c r="AT182" s="253" t="e">
        <f t="shared" ca="1" si="96"/>
        <v>#DIV/0!</v>
      </c>
      <c r="AU182" s="253" t="e">
        <f t="shared" ca="1" si="97"/>
        <v>#DIV/0!</v>
      </c>
    </row>
    <row r="183" spans="1:47" outlineLevel="1" x14ac:dyDescent="0.3">
      <c r="A183" s="52" t="str">
        <f t="shared" si="115"/>
        <v/>
      </c>
      <c r="B183" s="52" t="str">
        <f t="shared" si="98"/>
        <v/>
      </c>
      <c r="C183" s="236" t="str">
        <f t="shared" si="116"/>
        <v/>
      </c>
      <c r="D183" s="236" t="str">
        <f t="shared" si="99"/>
        <v/>
      </c>
      <c r="E183" s="237" t="str">
        <f t="shared" si="117"/>
        <v/>
      </c>
      <c r="F183" s="237" t="str">
        <f t="shared" si="118"/>
        <v/>
      </c>
      <c r="G183" s="238" t="str">
        <f t="shared" si="119"/>
        <v/>
      </c>
      <c r="H183" s="239" t="str">
        <f t="shared" si="120"/>
        <v/>
      </c>
      <c r="I183" s="237" t="str">
        <f t="shared" si="121"/>
        <v/>
      </c>
      <c r="J183" s="240" t="str">
        <f t="shared" si="122"/>
        <v/>
      </c>
      <c r="K183" s="241" t="str">
        <f t="shared" si="100"/>
        <v/>
      </c>
      <c r="L183" s="242" t="str">
        <f t="shared" si="101"/>
        <v/>
      </c>
      <c r="M183" s="242" t="str">
        <f t="shared" si="102"/>
        <v/>
      </c>
      <c r="N183" s="242" t="str">
        <f t="shared" si="103"/>
        <v/>
      </c>
      <c r="O183" s="243" t="str">
        <f t="shared" si="84"/>
        <v/>
      </c>
      <c r="P183" s="244" t="str">
        <f t="shared" si="104"/>
        <v/>
      </c>
      <c r="Q183" s="244" t="str">
        <f t="shared" si="123"/>
        <v/>
      </c>
      <c r="R183" s="244"/>
      <c r="S183" s="245" t="str">
        <f t="shared" si="105"/>
        <v/>
      </c>
      <c r="T183" s="244" t="str">
        <f t="shared" si="106"/>
        <v/>
      </c>
      <c r="U183" s="244" t="str">
        <f t="shared" si="124"/>
        <v/>
      </c>
      <c r="V183" s="244"/>
      <c r="W183" s="244" t="str">
        <f t="shared" si="125"/>
        <v/>
      </c>
      <c r="X183" s="246" t="str">
        <f t="shared" si="85"/>
        <v/>
      </c>
      <c r="Y183" s="240" t="str">
        <f t="shared" si="107"/>
        <v/>
      </c>
      <c r="Z183" s="240">
        <f t="shared" si="108"/>
        <v>0</v>
      </c>
      <c r="AA183" s="240"/>
      <c r="AB183" s="240">
        <f t="shared" si="86"/>
        <v>0</v>
      </c>
      <c r="AC183" s="244" t="str">
        <f t="shared" si="87"/>
        <v/>
      </c>
      <c r="AD183" s="244" t="str">
        <f t="shared" si="88"/>
        <v/>
      </c>
      <c r="AE183" s="247">
        <f t="shared" si="89"/>
        <v>0</v>
      </c>
      <c r="AF183" s="247" t="str">
        <f t="shared" si="90"/>
        <v/>
      </c>
      <c r="AG183" s="244" t="str">
        <f t="shared" si="91"/>
        <v/>
      </c>
      <c r="AH183" s="61" t="str">
        <f t="shared" si="109"/>
        <v/>
      </c>
      <c r="AI183" s="248">
        <f t="shared" si="110"/>
        <v>0</v>
      </c>
      <c r="AJ183" s="244">
        <f t="shared" si="92"/>
        <v>0</v>
      </c>
      <c r="AK183" s="25"/>
      <c r="AL183" s="249">
        <f t="shared" si="93"/>
        <v>0</v>
      </c>
      <c r="AM183" s="250">
        <f t="shared" si="111"/>
        <v>0</v>
      </c>
      <c r="AN183" s="16"/>
      <c r="AO183" s="251" t="e">
        <f t="shared" si="112"/>
        <v>#VALUE!</v>
      </c>
      <c r="AP183" s="252" t="e">
        <f t="shared" si="94"/>
        <v>#VALUE!</v>
      </c>
      <c r="AQ183" s="253" t="e">
        <f t="shared" ca="1" si="113"/>
        <v>#DIV/0!</v>
      </c>
      <c r="AR183" s="253" t="e">
        <f t="shared" ca="1" si="95"/>
        <v>#DIV/0!</v>
      </c>
      <c r="AS183" s="254" t="e">
        <f t="shared" ca="1" si="114"/>
        <v>#VALUE!</v>
      </c>
      <c r="AT183" s="253" t="e">
        <f t="shared" ca="1" si="96"/>
        <v>#DIV/0!</v>
      </c>
      <c r="AU183" s="253" t="e">
        <f t="shared" ca="1" si="97"/>
        <v>#DIV/0!</v>
      </c>
    </row>
    <row r="184" spans="1:47" outlineLevel="1" x14ac:dyDescent="0.3">
      <c r="A184" s="52" t="str">
        <f t="shared" si="115"/>
        <v/>
      </c>
      <c r="B184" s="52" t="str">
        <f t="shared" si="98"/>
        <v/>
      </c>
      <c r="C184" s="236" t="str">
        <f t="shared" si="116"/>
        <v/>
      </c>
      <c r="D184" s="236" t="str">
        <f t="shared" si="99"/>
        <v/>
      </c>
      <c r="E184" s="237" t="str">
        <f t="shared" si="117"/>
        <v/>
      </c>
      <c r="F184" s="237" t="str">
        <f t="shared" si="118"/>
        <v/>
      </c>
      <c r="G184" s="238" t="str">
        <f t="shared" si="119"/>
        <v/>
      </c>
      <c r="H184" s="239" t="str">
        <f t="shared" si="120"/>
        <v/>
      </c>
      <c r="I184" s="237" t="str">
        <f t="shared" si="121"/>
        <v/>
      </c>
      <c r="J184" s="240" t="str">
        <f t="shared" si="122"/>
        <v/>
      </c>
      <c r="K184" s="241" t="str">
        <f t="shared" si="100"/>
        <v/>
      </c>
      <c r="L184" s="242" t="str">
        <f t="shared" si="101"/>
        <v/>
      </c>
      <c r="M184" s="242" t="str">
        <f t="shared" si="102"/>
        <v/>
      </c>
      <c r="N184" s="242" t="str">
        <f t="shared" si="103"/>
        <v/>
      </c>
      <c r="O184" s="243" t="str">
        <f t="shared" si="84"/>
        <v/>
      </c>
      <c r="P184" s="244" t="str">
        <f t="shared" si="104"/>
        <v/>
      </c>
      <c r="Q184" s="244" t="str">
        <f t="shared" si="123"/>
        <v/>
      </c>
      <c r="R184" s="244"/>
      <c r="S184" s="245" t="str">
        <f t="shared" si="105"/>
        <v/>
      </c>
      <c r="T184" s="244" t="str">
        <f t="shared" si="106"/>
        <v/>
      </c>
      <c r="U184" s="244" t="str">
        <f t="shared" si="124"/>
        <v/>
      </c>
      <c r="V184" s="244"/>
      <c r="W184" s="244" t="str">
        <f t="shared" si="125"/>
        <v/>
      </c>
      <c r="X184" s="246" t="str">
        <f t="shared" si="85"/>
        <v/>
      </c>
      <c r="Y184" s="240" t="str">
        <f t="shared" si="107"/>
        <v/>
      </c>
      <c r="Z184" s="240">
        <f t="shared" si="108"/>
        <v>0</v>
      </c>
      <c r="AA184" s="240"/>
      <c r="AB184" s="240">
        <f t="shared" si="86"/>
        <v>0</v>
      </c>
      <c r="AC184" s="244" t="str">
        <f t="shared" si="87"/>
        <v/>
      </c>
      <c r="AD184" s="244" t="str">
        <f t="shared" si="88"/>
        <v/>
      </c>
      <c r="AE184" s="247">
        <f t="shared" si="89"/>
        <v>0</v>
      </c>
      <c r="AF184" s="247" t="str">
        <f t="shared" si="90"/>
        <v/>
      </c>
      <c r="AG184" s="244" t="str">
        <f t="shared" si="91"/>
        <v/>
      </c>
      <c r="AH184" s="61" t="str">
        <f t="shared" si="109"/>
        <v/>
      </c>
      <c r="AI184" s="248">
        <f t="shared" si="110"/>
        <v>0</v>
      </c>
      <c r="AJ184" s="244">
        <f t="shared" si="92"/>
        <v>0</v>
      </c>
      <c r="AK184" s="25"/>
      <c r="AL184" s="249">
        <f t="shared" si="93"/>
        <v>0</v>
      </c>
      <c r="AM184" s="250">
        <f t="shared" si="111"/>
        <v>0</v>
      </c>
      <c r="AN184" s="16"/>
      <c r="AO184" s="251" t="e">
        <f t="shared" si="112"/>
        <v>#VALUE!</v>
      </c>
      <c r="AP184" s="252" t="e">
        <f t="shared" si="94"/>
        <v>#VALUE!</v>
      </c>
      <c r="AQ184" s="253" t="e">
        <f t="shared" ca="1" si="113"/>
        <v>#DIV/0!</v>
      </c>
      <c r="AR184" s="253" t="e">
        <f t="shared" ca="1" si="95"/>
        <v>#DIV/0!</v>
      </c>
      <c r="AS184" s="254" t="e">
        <f t="shared" ca="1" si="114"/>
        <v>#VALUE!</v>
      </c>
      <c r="AT184" s="253" t="e">
        <f t="shared" ca="1" si="96"/>
        <v>#DIV/0!</v>
      </c>
      <c r="AU184" s="253" t="e">
        <f t="shared" ca="1" si="97"/>
        <v>#DIV/0!</v>
      </c>
    </row>
    <row r="185" spans="1:47" outlineLevel="1" x14ac:dyDescent="0.3">
      <c r="A185" s="52" t="str">
        <f t="shared" si="115"/>
        <v/>
      </c>
      <c r="B185" s="52" t="str">
        <f t="shared" si="98"/>
        <v/>
      </c>
      <c r="C185" s="236" t="str">
        <f t="shared" si="116"/>
        <v/>
      </c>
      <c r="D185" s="236" t="str">
        <f t="shared" si="99"/>
        <v/>
      </c>
      <c r="E185" s="237" t="str">
        <f t="shared" si="117"/>
        <v/>
      </c>
      <c r="F185" s="237" t="str">
        <f t="shared" si="118"/>
        <v/>
      </c>
      <c r="G185" s="238" t="str">
        <f t="shared" si="119"/>
        <v/>
      </c>
      <c r="H185" s="239" t="str">
        <f t="shared" si="120"/>
        <v/>
      </c>
      <c r="I185" s="237" t="str">
        <f t="shared" si="121"/>
        <v/>
      </c>
      <c r="J185" s="240" t="str">
        <f t="shared" si="122"/>
        <v/>
      </c>
      <c r="K185" s="241" t="str">
        <f t="shared" si="100"/>
        <v/>
      </c>
      <c r="L185" s="242" t="str">
        <f t="shared" si="101"/>
        <v/>
      </c>
      <c r="M185" s="242" t="str">
        <f t="shared" si="102"/>
        <v/>
      </c>
      <c r="N185" s="242" t="str">
        <f t="shared" si="103"/>
        <v/>
      </c>
      <c r="O185" s="243" t="str">
        <f t="shared" si="84"/>
        <v/>
      </c>
      <c r="P185" s="244" t="str">
        <f t="shared" si="104"/>
        <v/>
      </c>
      <c r="Q185" s="244" t="str">
        <f t="shared" si="123"/>
        <v/>
      </c>
      <c r="R185" s="244"/>
      <c r="S185" s="245" t="str">
        <f t="shared" si="105"/>
        <v/>
      </c>
      <c r="T185" s="244" t="str">
        <f t="shared" si="106"/>
        <v/>
      </c>
      <c r="U185" s="244" t="str">
        <f t="shared" si="124"/>
        <v/>
      </c>
      <c r="V185" s="244"/>
      <c r="W185" s="244" t="str">
        <f t="shared" si="125"/>
        <v/>
      </c>
      <c r="X185" s="246" t="str">
        <f t="shared" si="85"/>
        <v/>
      </c>
      <c r="Y185" s="240" t="str">
        <f t="shared" si="107"/>
        <v/>
      </c>
      <c r="Z185" s="240">
        <f t="shared" si="108"/>
        <v>0</v>
      </c>
      <c r="AA185" s="240"/>
      <c r="AB185" s="240">
        <f t="shared" si="86"/>
        <v>0</v>
      </c>
      <c r="AC185" s="244" t="str">
        <f t="shared" si="87"/>
        <v/>
      </c>
      <c r="AD185" s="244" t="str">
        <f t="shared" si="88"/>
        <v/>
      </c>
      <c r="AE185" s="247">
        <f t="shared" si="89"/>
        <v>0</v>
      </c>
      <c r="AF185" s="247" t="str">
        <f t="shared" si="90"/>
        <v/>
      </c>
      <c r="AG185" s="244" t="str">
        <f t="shared" si="91"/>
        <v/>
      </c>
      <c r="AH185" s="61" t="str">
        <f t="shared" si="109"/>
        <v/>
      </c>
      <c r="AI185" s="248">
        <f t="shared" si="110"/>
        <v>0</v>
      </c>
      <c r="AJ185" s="244">
        <f t="shared" si="92"/>
        <v>0</v>
      </c>
      <c r="AK185" s="25"/>
      <c r="AL185" s="249">
        <f t="shared" si="93"/>
        <v>0</v>
      </c>
      <c r="AM185" s="250">
        <f t="shared" si="111"/>
        <v>0</v>
      </c>
      <c r="AN185" s="16"/>
      <c r="AO185" s="251" t="e">
        <f t="shared" si="112"/>
        <v>#VALUE!</v>
      </c>
      <c r="AP185" s="252" t="e">
        <f t="shared" si="94"/>
        <v>#VALUE!</v>
      </c>
      <c r="AQ185" s="253" t="e">
        <f t="shared" ca="1" si="113"/>
        <v>#DIV/0!</v>
      </c>
      <c r="AR185" s="253" t="e">
        <f t="shared" ca="1" si="95"/>
        <v>#DIV/0!</v>
      </c>
      <c r="AS185" s="254" t="e">
        <f t="shared" ca="1" si="114"/>
        <v>#VALUE!</v>
      </c>
      <c r="AT185" s="253" t="e">
        <f t="shared" ca="1" si="96"/>
        <v>#DIV/0!</v>
      </c>
      <c r="AU185" s="253" t="e">
        <f t="shared" ca="1" si="97"/>
        <v>#DIV/0!</v>
      </c>
    </row>
    <row r="186" spans="1:47" outlineLevel="1" x14ac:dyDescent="0.3">
      <c r="A186" s="52" t="str">
        <f t="shared" si="115"/>
        <v/>
      </c>
      <c r="B186" s="52" t="str">
        <f t="shared" si="98"/>
        <v/>
      </c>
      <c r="C186" s="236" t="str">
        <f t="shared" si="116"/>
        <v/>
      </c>
      <c r="D186" s="236" t="str">
        <f t="shared" si="99"/>
        <v/>
      </c>
      <c r="E186" s="237" t="str">
        <f t="shared" si="117"/>
        <v/>
      </c>
      <c r="F186" s="237" t="str">
        <f t="shared" si="118"/>
        <v/>
      </c>
      <c r="G186" s="238" t="str">
        <f t="shared" si="119"/>
        <v/>
      </c>
      <c r="H186" s="239" t="str">
        <f t="shared" si="120"/>
        <v/>
      </c>
      <c r="I186" s="237" t="str">
        <f t="shared" si="121"/>
        <v/>
      </c>
      <c r="J186" s="240" t="str">
        <f t="shared" si="122"/>
        <v/>
      </c>
      <c r="K186" s="241" t="str">
        <f t="shared" si="100"/>
        <v/>
      </c>
      <c r="L186" s="242" t="str">
        <f t="shared" si="101"/>
        <v/>
      </c>
      <c r="M186" s="242" t="str">
        <f t="shared" si="102"/>
        <v/>
      </c>
      <c r="N186" s="242" t="str">
        <f t="shared" si="103"/>
        <v/>
      </c>
      <c r="O186" s="243" t="str">
        <f t="shared" si="84"/>
        <v/>
      </c>
      <c r="P186" s="244" t="str">
        <f t="shared" si="104"/>
        <v/>
      </c>
      <c r="Q186" s="244" t="str">
        <f t="shared" si="123"/>
        <v/>
      </c>
      <c r="R186" s="244"/>
      <c r="S186" s="245" t="str">
        <f t="shared" si="105"/>
        <v/>
      </c>
      <c r="T186" s="244" t="str">
        <f t="shared" si="106"/>
        <v/>
      </c>
      <c r="U186" s="244" t="str">
        <f t="shared" si="124"/>
        <v/>
      </c>
      <c r="V186" s="244"/>
      <c r="W186" s="244" t="str">
        <f t="shared" si="125"/>
        <v/>
      </c>
      <c r="X186" s="246" t="str">
        <f t="shared" si="85"/>
        <v/>
      </c>
      <c r="Y186" s="240" t="str">
        <f t="shared" si="107"/>
        <v/>
      </c>
      <c r="Z186" s="240">
        <f t="shared" si="108"/>
        <v>0</v>
      </c>
      <c r="AA186" s="240"/>
      <c r="AB186" s="240">
        <f t="shared" si="86"/>
        <v>0</v>
      </c>
      <c r="AC186" s="244" t="str">
        <f t="shared" si="87"/>
        <v/>
      </c>
      <c r="AD186" s="244" t="str">
        <f t="shared" si="88"/>
        <v/>
      </c>
      <c r="AE186" s="247">
        <f t="shared" si="89"/>
        <v>0</v>
      </c>
      <c r="AF186" s="247" t="str">
        <f t="shared" si="90"/>
        <v/>
      </c>
      <c r="AG186" s="244" t="str">
        <f t="shared" si="91"/>
        <v/>
      </c>
      <c r="AH186" s="61" t="str">
        <f t="shared" si="109"/>
        <v/>
      </c>
      <c r="AI186" s="248">
        <f t="shared" si="110"/>
        <v>0</v>
      </c>
      <c r="AJ186" s="244">
        <f t="shared" si="92"/>
        <v>0</v>
      </c>
      <c r="AK186" s="25"/>
      <c r="AL186" s="249">
        <f t="shared" si="93"/>
        <v>0</v>
      </c>
      <c r="AM186" s="250">
        <f t="shared" si="111"/>
        <v>0</v>
      </c>
      <c r="AN186" s="16"/>
      <c r="AO186" s="251" t="e">
        <f t="shared" si="112"/>
        <v>#VALUE!</v>
      </c>
      <c r="AP186" s="252" t="e">
        <f t="shared" si="94"/>
        <v>#VALUE!</v>
      </c>
      <c r="AQ186" s="253" t="e">
        <f t="shared" ca="1" si="113"/>
        <v>#DIV/0!</v>
      </c>
      <c r="AR186" s="253" t="e">
        <f t="shared" ca="1" si="95"/>
        <v>#DIV/0!</v>
      </c>
      <c r="AS186" s="254" t="e">
        <f t="shared" ca="1" si="114"/>
        <v>#VALUE!</v>
      </c>
      <c r="AT186" s="253" t="e">
        <f t="shared" ca="1" si="96"/>
        <v>#DIV/0!</v>
      </c>
      <c r="AU186" s="253" t="e">
        <f t="shared" ca="1" si="97"/>
        <v>#DIV/0!</v>
      </c>
    </row>
    <row r="187" spans="1:47" outlineLevel="1" x14ac:dyDescent="0.3">
      <c r="A187" s="52" t="str">
        <f t="shared" si="115"/>
        <v/>
      </c>
      <c r="B187" s="52" t="str">
        <f t="shared" si="98"/>
        <v/>
      </c>
      <c r="C187" s="236" t="str">
        <f t="shared" si="116"/>
        <v/>
      </c>
      <c r="D187" s="236" t="str">
        <f t="shared" si="99"/>
        <v/>
      </c>
      <c r="E187" s="237" t="str">
        <f t="shared" si="117"/>
        <v/>
      </c>
      <c r="F187" s="237" t="str">
        <f t="shared" si="118"/>
        <v/>
      </c>
      <c r="G187" s="238" t="str">
        <f t="shared" si="119"/>
        <v/>
      </c>
      <c r="H187" s="239" t="str">
        <f t="shared" si="120"/>
        <v/>
      </c>
      <c r="I187" s="237" t="str">
        <f t="shared" si="121"/>
        <v/>
      </c>
      <c r="J187" s="240" t="str">
        <f t="shared" si="122"/>
        <v/>
      </c>
      <c r="K187" s="241" t="str">
        <f t="shared" si="100"/>
        <v/>
      </c>
      <c r="L187" s="242" t="str">
        <f t="shared" si="101"/>
        <v/>
      </c>
      <c r="M187" s="242" t="str">
        <f t="shared" si="102"/>
        <v/>
      </c>
      <c r="N187" s="242" t="str">
        <f t="shared" si="103"/>
        <v/>
      </c>
      <c r="O187" s="243" t="str">
        <f t="shared" si="84"/>
        <v/>
      </c>
      <c r="P187" s="244" t="str">
        <f t="shared" si="104"/>
        <v/>
      </c>
      <c r="Q187" s="244" t="str">
        <f t="shared" si="123"/>
        <v/>
      </c>
      <c r="R187" s="244"/>
      <c r="S187" s="245" t="str">
        <f t="shared" si="105"/>
        <v/>
      </c>
      <c r="T187" s="244" t="str">
        <f t="shared" si="106"/>
        <v/>
      </c>
      <c r="U187" s="244" t="str">
        <f t="shared" si="124"/>
        <v/>
      </c>
      <c r="V187" s="244"/>
      <c r="W187" s="244" t="str">
        <f t="shared" si="125"/>
        <v/>
      </c>
      <c r="X187" s="246" t="str">
        <f t="shared" si="85"/>
        <v/>
      </c>
      <c r="Y187" s="240" t="str">
        <f t="shared" si="107"/>
        <v/>
      </c>
      <c r="Z187" s="240">
        <f t="shared" si="108"/>
        <v>0</v>
      </c>
      <c r="AA187" s="240"/>
      <c r="AB187" s="240">
        <f t="shared" si="86"/>
        <v>0</v>
      </c>
      <c r="AC187" s="244" t="str">
        <f t="shared" si="87"/>
        <v/>
      </c>
      <c r="AD187" s="244" t="str">
        <f t="shared" si="88"/>
        <v/>
      </c>
      <c r="AE187" s="247">
        <f t="shared" si="89"/>
        <v>0</v>
      </c>
      <c r="AF187" s="247" t="str">
        <f t="shared" si="90"/>
        <v/>
      </c>
      <c r="AG187" s="244" t="str">
        <f t="shared" si="91"/>
        <v/>
      </c>
      <c r="AH187" s="61" t="str">
        <f t="shared" si="109"/>
        <v/>
      </c>
      <c r="AI187" s="248">
        <f t="shared" si="110"/>
        <v>0</v>
      </c>
      <c r="AJ187" s="244">
        <f t="shared" si="92"/>
        <v>0</v>
      </c>
      <c r="AK187" s="25"/>
      <c r="AL187" s="249">
        <f t="shared" si="93"/>
        <v>0</v>
      </c>
      <c r="AM187" s="250">
        <f t="shared" si="111"/>
        <v>0</v>
      </c>
      <c r="AN187" s="16"/>
      <c r="AO187" s="251" t="e">
        <f t="shared" si="112"/>
        <v>#VALUE!</v>
      </c>
      <c r="AP187" s="252" t="e">
        <f t="shared" si="94"/>
        <v>#VALUE!</v>
      </c>
      <c r="AQ187" s="253" t="e">
        <f t="shared" ca="1" si="113"/>
        <v>#DIV/0!</v>
      </c>
      <c r="AR187" s="253" t="e">
        <f t="shared" ca="1" si="95"/>
        <v>#DIV/0!</v>
      </c>
      <c r="AS187" s="254" t="e">
        <f t="shared" ca="1" si="114"/>
        <v>#VALUE!</v>
      </c>
      <c r="AT187" s="253" t="e">
        <f t="shared" ca="1" si="96"/>
        <v>#DIV/0!</v>
      </c>
      <c r="AU187" s="253" t="e">
        <f t="shared" ca="1" si="97"/>
        <v>#DIV/0!</v>
      </c>
    </row>
    <row r="188" spans="1:47" outlineLevel="1" x14ac:dyDescent="0.3">
      <c r="A188" s="52" t="str">
        <f t="shared" si="115"/>
        <v/>
      </c>
      <c r="B188" s="52" t="str">
        <f t="shared" si="98"/>
        <v/>
      </c>
      <c r="C188" s="236" t="str">
        <f t="shared" si="116"/>
        <v/>
      </c>
      <c r="D188" s="236" t="str">
        <f t="shared" si="99"/>
        <v/>
      </c>
      <c r="E188" s="237" t="str">
        <f t="shared" si="117"/>
        <v/>
      </c>
      <c r="F188" s="237" t="str">
        <f t="shared" si="118"/>
        <v/>
      </c>
      <c r="G188" s="238" t="str">
        <f t="shared" si="119"/>
        <v/>
      </c>
      <c r="H188" s="239" t="str">
        <f t="shared" si="120"/>
        <v/>
      </c>
      <c r="I188" s="237" t="str">
        <f t="shared" si="121"/>
        <v/>
      </c>
      <c r="J188" s="240" t="str">
        <f t="shared" si="122"/>
        <v/>
      </c>
      <c r="K188" s="241" t="str">
        <f t="shared" si="100"/>
        <v/>
      </c>
      <c r="L188" s="242" t="str">
        <f t="shared" si="101"/>
        <v/>
      </c>
      <c r="M188" s="242" t="str">
        <f t="shared" si="102"/>
        <v/>
      </c>
      <c r="N188" s="242" t="str">
        <f t="shared" si="103"/>
        <v/>
      </c>
      <c r="O188" s="243" t="str">
        <f t="shared" si="84"/>
        <v/>
      </c>
      <c r="P188" s="244" t="str">
        <f t="shared" si="104"/>
        <v/>
      </c>
      <c r="Q188" s="244" t="str">
        <f t="shared" si="123"/>
        <v/>
      </c>
      <c r="R188" s="244"/>
      <c r="S188" s="245" t="str">
        <f t="shared" si="105"/>
        <v/>
      </c>
      <c r="T188" s="244" t="str">
        <f t="shared" si="106"/>
        <v/>
      </c>
      <c r="U188" s="244" t="str">
        <f t="shared" si="124"/>
        <v/>
      </c>
      <c r="V188" s="244"/>
      <c r="W188" s="244" t="str">
        <f t="shared" si="125"/>
        <v/>
      </c>
      <c r="X188" s="246" t="str">
        <f t="shared" si="85"/>
        <v/>
      </c>
      <c r="Y188" s="240" t="str">
        <f t="shared" si="107"/>
        <v/>
      </c>
      <c r="Z188" s="240">
        <f t="shared" si="108"/>
        <v>0</v>
      </c>
      <c r="AA188" s="240"/>
      <c r="AB188" s="240">
        <f t="shared" si="86"/>
        <v>0</v>
      </c>
      <c r="AC188" s="244" t="str">
        <f t="shared" si="87"/>
        <v/>
      </c>
      <c r="AD188" s="244" t="str">
        <f t="shared" si="88"/>
        <v/>
      </c>
      <c r="AE188" s="247">
        <f t="shared" si="89"/>
        <v>0</v>
      </c>
      <c r="AF188" s="247" t="str">
        <f t="shared" si="90"/>
        <v/>
      </c>
      <c r="AG188" s="244" t="str">
        <f t="shared" si="91"/>
        <v/>
      </c>
      <c r="AH188" s="61" t="str">
        <f t="shared" si="109"/>
        <v/>
      </c>
      <c r="AI188" s="248">
        <f t="shared" si="110"/>
        <v>0</v>
      </c>
      <c r="AJ188" s="244">
        <f t="shared" si="92"/>
        <v>0</v>
      </c>
      <c r="AK188" s="25"/>
      <c r="AL188" s="249">
        <f t="shared" si="93"/>
        <v>0</v>
      </c>
      <c r="AM188" s="250">
        <f t="shared" si="111"/>
        <v>0</v>
      </c>
      <c r="AN188" s="16"/>
      <c r="AO188" s="251" t="e">
        <f t="shared" si="112"/>
        <v>#VALUE!</v>
      </c>
      <c r="AP188" s="252" t="e">
        <f t="shared" si="94"/>
        <v>#VALUE!</v>
      </c>
      <c r="AQ188" s="253" t="e">
        <f t="shared" ca="1" si="113"/>
        <v>#DIV/0!</v>
      </c>
      <c r="AR188" s="253" t="e">
        <f t="shared" ca="1" si="95"/>
        <v>#DIV/0!</v>
      </c>
      <c r="AS188" s="254" t="e">
        <f t="shared" ca="1" si="114"/>
        <v>#VALUE!</v>
      </c>
      <c r="AT188" s="253" t="e">
        <f t="shared" ca="1" si="96"/>
        <v>#DIV/0!</v>
      </c>
      <c r="AU188" s="253" t="e">
        <f t="shared" ca="1" si="97"/>
        <v>#DIV/0!</v>
      </c>
    </row>
    <row r="189" spans="1:47" outlineLevel="1" x14ac:dyDescent="0.3">
      <c r="A189" s="52" t="str">
        <f t="shared" si="115"/>
        <v/>
      </c>
      <c r="B189" s="52" t="str">
        <f t="shared" si="98"/>
        <v/>
      </c>
      <c r="C189" s="236" t="str">
        <f t="shared" si="116"/>
        <v/>
      </c>
      <c r="D189" s="236" t="str">
        <f t="shared" si="99"/>
        <v/>
      </c>
      <c r="E189" s="237" t="str">
        <f t="shared" si="117"/>
        <v/>
      </c>
      <c r="F189" s="237" t="str">
        <f t="shared" si="118"/>
        <v/>
      </c>
      <c r="G189" s="238" t="str">
        <f t="shared" si="119"/>
        <v/>
      </c>
      <c r="H189" s="239" t="str">
        <f t="shared" si="120"/>
        <v/>
      </c>
      <c r="I189" s="237" t="str">
        <f t="shared" si="121"/>
        <v/>
      </c>
      <c r="J189" s="240" t="str">
        <f t="shared" si="122"/>
        <v/>
      </c>
      <c r="K189" s="241" t="str">
        <f t="shared" si="100"/>
        <v/>
      </c>
      <c r="L189" s="242" t="str">
        <f t="shared" si="101"/>
        <v/>
      </c>
      <c r="M189" s="242" t="str">
        <f t="shared" si="102"/>
        <v/>
      </c>
      <c r="N189" s="242" t="str">
        <f t="shared" si="103"/>
        <v/>
      </c>
      <c r="O189" s="243" t="str">
        <f t="shared" si="84"/>
        <v/>
      </c>
      <c r="P189" s="244" t="str">
        <f t="shared" si="104"/>
        <v/>
      </c>
      <c r="Q189" s="244" t="str">
        <f t="shared" si="123"/>
        <v/>
      </c>
      <c r="R189" s="244"/>
      <c r="S189" s="245" t="str">
        <f t="shared" si="105"/>
        <v/>
      </c>
      <c r="T189" s="244" t="str">
        <f t="shared" si="106"/>
        <v/>
      </c>
      <c r="U189" s="244" t="str">
        <f t="shared" si="124"/>
        <v/>
      </c>
      <c r="V189" s="244"/>
      <c r="W189" s="244" t="str">
        <f t="shared" si="125"/>
        <v/>
      </c>
      <c r="X189" s="246" t="str">
        <f t="shared" si="85"/>
        <v/>
      </c>
      <c r="Y189" s="240" t="str">
        <f t="shared" si="107"/>
        <v/>
      </c>
      <c r="Z189" s="240">
        <f t="shared" si="108"/>
        <v>0</v>
      </c>
      <c r="AA189" s="240"/>
      <c r="AB189" s="240">
        <f t="shared" si="86"/>
        <v>0</v>
      </c>
      <c r="AC189" s="244" t="str">
        <f t="shared" si="87"/>
        <v/>
      </c>
      <c r="AD189" s="244" t="str">
        <f t="shared" si="88"/>
        <v/>
      </c>
      <c r="AE189" s="247">
        <f t="shared" si="89"/>
        <v>0</v>
      </c>
      <c r="AF189" s="247" t="str">
        <f t="shared" si="90"/>
        <v/>
      </c>
      <c r="AG189" s="244" t="str">
        <f t="shared" si="91"/>
        <v/>
      </c>
      <c r="AH189" s="61" t="str">
        <f t="shared" si="109"/>
        <v/>
      </c>
      <c r="AI189" s="248">
        <f t="shared" si="110"/>
        <v>0</v>
      </c>
      <c r="AJ189" s="244">
        <f t="shared" si="92"/>
        <v>0</v>
      </c>
      <c r="AK189" s="25"/>
      <c r="AL189" s="249">
        <f t="shared" si="93"/>
        <v>0</v>
      </c>
      <c r="AM189" s="250">
        <f t="shared" si="111"/>
        <v>0</v>
      </c>
      <c r="AN189" s="16"/>
      <c r="AO189" s="251" t="e">
        <f t="shared" si="112"/>
        <v>#VALUE!</v>
      </c>
      <c r="AP189" s="252" t="e">
        <f t="shared" si="94"/>
        <v>#VALUE!</v>
      </c>
      <c r="AQ189" s="253" t="e">
        <f t="shared" ca="1" si="113"/>
        <v>#DIV/0!</v>
      </c>
      <c r="AR189" s="253" t="e">
        <f t="shared" ca="1" si="95"/>
        <v>#DIV/0!</v>
      </c>
      <c r="AS189" s="254" t="e">
        <f t="shared" ca="1" si="114"/>
        <v>#VALUE!</v>
      </c>
      <c r="AT189" s="253" t="e">
        <f t="shared" ca="1" si="96"/>
        <v>#DIV/0!</v>
      </c>
      <c r="AU189" s="253" t="e">
        <f t="shared" ca="1" si="97"/>
        <v>#DIV/0!</v>
      </c>
    </row>
    <row r="190" spans="1:47" outlineLevel="1" x14ac:dyDescent="0.3">
      <c r="A190" s="52" t="str">
        <f t="shared" si="115"/>
        <v/>
      </c>
      <c r="B190" s="52" t="str">
        <f t="shared" si="98"/>
        <v/>
      </c>
      <c r="C190" s="236" t="str">
        <f t="shared" si="116"/>
        <v/>
      </c>
      <c r="D190" s="236" t="str">
        <f t="shared" si="99"/>
        <v/>
      </c>
      <c r="E190" s="237" t="str">
        <f t="shared" si="117"/>
        <v/>
      </c>
      <c r="F190" s="237" t="str">
        <f t="shared" si="118"/>
        <v/>
      </c>
      <c r="G190" s="238" t="str">
        <f t="shared" si="119"/>
        <v/>
      </c>
      <c r="H190" s="239" t="str">
        <f t="shared" si="120"/>
        <v/>
      </c>
      <c r="I190" s="237" t="str">
        <f t="shared" si="121"/>
        <v/>
      </c>
      <c r="J190" s="240" t="str">
        <f t="shared" si="122"/>
        <v/>
      </c>
      <c r="K190" s="241" t="str">
        <f t="shared" si="100"/>
        <v/>
      </c>
      <c r="L190" s="242" t="str">
        <f t="shared" si="101"/>
        <v/>
      </c>
      <c r="M190" s="242" t="str">
        <f t="shared" si="102"/>
        <v/>
      </c>
      <c r="N190" s="242" t="str">
        <f t="shared" si="103"/>
        <v/>
      </c>
      <c r="O190" s="243" t="str">
        <f t="shared" si="84"/>
        <v/>
      </c>
      <c r="P190" s="244" t="str">
        <f t="shared" si="104"/>
        <v/>
      </c>
      <c r="Q190" s="244" t="str">
        <f t="shared" si="123"/>
        <v/>
      </c>
      <c r="R190" s="244"/>
      <c r="S190" s="245" t="str">
        <f t="shared" si="105"/>
        <v/>
      </c>
      <c r="T190" s="244" t="str">
        <f t="shared" si="106"/>
        <v/>
      </c>
      <c r="U190" s="244" t="str">
        <f t="shared" si="124"/>
        <v/>
      </c>
      <c r="V190" s="244"/>
      <c r="W190" s="244" t="str">
        <f t="shared" si="125"/>
        <v/>
      </c>
      <c r="X190" s="246" t="str">
        <f t="shared" si="85"/>
        <v/>
      </c>
      <c r="Y190" s="240" t="str">
        <f t="shared" si="107"/>
        <v/>
      </c>
      <c r="Z190" s="240">
        <f t="shared" si="108"/>
        <v>0</v>
      </c>
      <c r="AA190" s="240"/>
      <c r="AB190" s="240">
        <f t="shared" si="86"/>
        <v>0</v>
      </c>
      <c r="AC190" s="244" t="str">
        <f t="shared" si="87"/>
        <v/>
      </c>
      <c r="AD190" s="244" t="str">
        <f t="shared" si="88"/>
        <v/>
      </c>
      <c r="AE190" s="247">
        <f t="shared" si="89"/>
        <v>0</v>
      </c>
      <c r="AF190" s="247" t="str">
        <f t="shared" si="90"/>
        <v/>
      </c>
      <c r="AG190" s="244" t="str">
        <f t="shared" si="91"/>
        <v/>
      </c>
      <c r="AH190" s="61" t="str">
        <f t="shared" si="109"/>
        <v/>
      </c>
      <c r="AI190" s="248">
        <f t="shared" si="110"/>
        <v>0</v>
      </c>
      <c r="AJ190" s="244">
        <f t="shared" si="92"/>
        <v>0</v>
      </c>
      <c r="AK190" s="25"/>
      <c r="AL190" s="249">
        <f t="shared" si="93"/>
        <v>0</v>
      </c>
      <c r="AM190" s="250">
        <f t="shared" si="111"/>
        <v>0</v>
      </c>
      <c r="AN190" s="16"/>
      <c r="AO190" s="251" t="e">
        <f t="shared" si="112"/>
        <v>#VALUE!</v>
      </c>
      <c r="AP190" s="252" t="e">
        <f t="shared" si="94"/>
        <v>#VALUE!</v>
      </c>
      <c r="AQ190" s="253" t="e">
        <f t="shared" ca="1" si="113"/>
        <v>#DIV/0!</v>
      </c>
      <c r="AR190" s="253" t="e">
        <f t="shared" ca="1" si="95"/>
        <v>#DIV/0!</v>
      </c>
      <c r="AS190" s="254" t="e">
        <f t="shared" ca="1" si="114"/>
        <v>#VALUE!</v>
      </c>
      <c r="AT190" s="253" t="e">
        <f t="shared" ca="1" si="96"/>
        <v>#DIV/0!</v>
      </c>
      <c r="AU190" s="253" t="e">
        <f t="shared" ca="1" si="97"/>
        <v>#DIV/0!</v>
      </c>
    </row>
    <row r="191" spans="1:47" outlineLevel="1" x14ac:dyDescent="0.3">
      <c r="A191" s="52" t="str">
        <f t="shared" si="115"/>
        <v/>
      </c>
      <c r="B191" s="52" t="str">
        <f t="shared" si="98"/>
        <v/>
      </c>
      <c r="C191" s="236" t="str">
        <f t="shared" si="116"/>
        <v/>
      </c>
      <c r="D191" s="236" t="str">
        <f t="shared" si="99"/>
        <v/>
      </c>
      <c r="E191" s="237" t="str">
        <f t="shared" si="117"/>
        <v/>
      </c>
      <c r="F191" s="237" t="str">
        <f t="shared" si="118"/>
        <v/>
      </c>
      <c r="G191" s="238" t="str">
        <f t="shared" si="119"/>
        <v/>
      </c>
      <c r="H191" s="239" t="str">
        <f t="shared" si="120"/>
        <v/>
      </c>
      <c r="I191" s="237" t="str">
        <f t="shared" si="121"/>
        <v/>
      </c>
      <c r="J191" s="240" t="str">
        <f t="shared" si="122"/>
        <v/>
      </c>
      <c r="K191" s="241" t="str">
        <f t="shared" si="100"/>
        <v/>
      </c>
      <c r="L191" s="242" t="str">
        <f t="shared" si="101"/>
        <v/>
      </c>
      <c r="M191" s="242" t="str">
        <f t="shared" si="102"/>
        <v/>
      </c>
      <c r="N191" s="242" t="str">
        <f t="shared" si="103"/>
        <v/>
      </c>
      <c r="O191" s="243" t="str">
        <f t="shared" si="84"/>
        <v/>
      </c>
      <c r="P191" s="244" t="str">
        <f t="shared" si="104"/>
        <v/>
      </c>
      <c r="Q191" s="244" t="str">
        <f t="shared" si="123"/>
        <v/>
      </c>
      <c r="R191" s="244"/>
      <c r="S191" s="245" t="str">
        <f t="shared" si="105"/>
        <v/>
      </c>
      <c r="T191" s="244" t="str">
        <f t="shared" si="106"/>
        <v/>
      </c>
      <c r="U191" s="244" t="str">
        <f t="shared" si="124"/>
        <v/>
      </c>
      <c r="V191" s="244"/>
      <c r="W191" s="244" t="str">
        <f t="shared" si="125"/>
        <v/>
      </c>
      <c r="X191" s="246" t="str">
        <f t="shared" si="85"/>
        <v/>
      </c>
      <c r="Y191" s="240" t="str">
        <f t="shared" si="107"/>
        <v/>
      </c>
      <c r="Z191" s="240">
        <f t="shared" si="108"/>
        <v>0</v>
      </c>
      <c r="AA191" s="240"/>
      <c r="AB191" s="240">
        <f t="shared" si="86"/>
        <v>0</v>
      </c>
      <c r="AC191" s="244" t="str">
        <f t="shared" si="87"/>
        <v/>
      </c>
      <c r="AD191" s="244" t="str">
        <f t="shared" si="88"/>
        <v/>
      </c>
      <c r="AE191" s="247">
        <f t="shared" si="89"/>
        <v>0</v>
      </c>
      <c r="AF191" s="247" t="str">
        <f t="shared" si="90"/>
        <v/>
      </c>
      <c r="AG191" s="244" t="str">
        <f t="shared" si="91"/>
        <v/>
      </c>
      <c r="AH191" s="61" t="str">
        <f t="shared" si="109"/>
        <v/>
      </c>
      <c r="AI191" s="248">
        <f t="shared" si="110"/>
        <v>0</v>
      </c>
      <c r="AJ191" s="244">
        <f t="shared" si="92"/>
        <v>0</v>
      </c>
      <c r="AK191" s="25"/>
      <c r="AL191" s="249">
        <f t="shared" si="93"/>
        <v>0</v>
      </c>
      <c r="AM191" s="250">
        <f t="shared" si="111"/>
        <v>0</v>
      </c>
      <c r="AN191" s="16"/>
      <c r="AO191" s="251" t="e">
        <f t="shared" si="112"/>
        <v>#VALUE!</v>
      </c>
      <c r="AP191" s="252" t="e">
        <f t="shared" si="94"/>
        <v>#VALUE!</v>
      </c>
      <c r="AQ191" s="253" t="e">
        <f t="shared" ca="1" si="113"/>
        <v>#DIV/0!</v>
      </c>
      <c r="AR191" s="253" t="e">
        <f t="shared" ca="1" si="95"/>
        <v>#DIV/0!</v>
      </c>
      <c r="AS191" s="254" t="e">
        <f t="shared" ca="1" si="114"/>
        <v>#VALUE!</v>
      </c>
      <c r="AT191" s="253" t="e">
        <f t="shared" ca="1" si="96"/>
        <v>#DIV/0!</v>
      </c>
      <c r="AU191" s="253" t="e">
        <f t="shared" ca="1" si="97"/>
        <v>#DIV/0!</v>
      </c>
    </row>
    <row r="192" spans="1:47" outlineLevel="1" x14ac:dyDescent="0.3">
      <c r="A192" s="52" t="str">
        <f t="shared" si="115"/>
        <v/>
      </c>
      <c r="B192" s="52" t="str">
        <f t="shared" si="98"/>
        <v/>
      </c>
      <c r="C192" s="236" t="str">
        <f t="shared" si="116"/>
        <v/>
      </c>
      <c r="D192" s="236" t="str">
        <f t="shared" si="99"/>
        <v/>
      </c>
      <c r="E192" s="237" t="str">
        <f t="shared" si="117"/>
        <v/>
      </c>
      <c r="F192" s="237" t="str">
        <f t="shared" si="118"/>
        <v/>
      </c>
      <c r="G192" s="238" t="str">
        <f t="shared" si="119"/>
        <v/>
      </c>
      <c r="H192" s="239" t="str">
        <f t="shared" si="120"/>
        <v/>
      </c>
      <c r="I192" s="237" t="str">
        <f t="shared" si="121"/>
        <v/>
      </c>
      <c r="J192" s="240" t="str">
        <f t="shared" si="122"/>
        <v/>
      </c>
      <c r="K192" s="241" t="str">
        <f t="shared" si="100"/>
        <v/>
      </c>
      <c r="L192" s="242" t="str">
        <f t="shared" si="101"/>
        <v/>
      </c>
      <c r="M192" s="242" t="str">
        <f t="shared" si="102"/>
        <v/>
      </c>
      <c r="N192" s="242" t="str">
        <f t="shared" si="103"/>
        <v/>
      </c>
      <c r="O192" s="243" t="str">
        <f t="shared" si="84"/>
        <v/>
      </c>
      <c r="P192" s="244" t="str">
        <f t="shared" si="104"/>
        <v/>
      </c>
      <c r="Q192" s="244" t="str">
        <f t="shared" si="123"/>
        <v/>
      </c>
      <c r="R192" s="244"/>
      <c r="S192" s="245" t="str">
        <f t="shared" si="105"/>
        <v/>
      </c>
      <c r="T192" s="244" t="str">
        <f t="shared" si="106"/>
        <v/>
      </c>
      <c r="U192" s="244" t="str">
        <f t="shared" si="124"/>
        <v/>
      </c>
      <c r="V192" s="244"/>
      <c r="W192" s="244" t="str">
        <f t="shared" si="125"/>
        <v/>
      </c>
      <c r="X192" s="246" t="str">
        <f t="shared" si="85"/>
        <v/>
      </c>
      <c r="Y192" s="240" t="str">
        <f t="shared" si="107"/>
        <v/>
      </c>
      <c r="Z192" s="240">
        <f t="shared" si="108"/>
        <v>0</v>
      </c>
      <c r="AA192" s="240"/>
      <c r="AB192" s="240">
        <f t="shared" si="86"/>
        <v>0</v>
      </c>
      <c r="AC192" s="244" t="str">
        <f t="shared" si="87"/>
        <v/>
      </c>
      <c r="AD192" s="244" t="str">
        <f t="shared" si="88"/>
        <v/>
      </c>
      <c r="AE192" s="247">
        <f t="shared" si="89"/>
        <v>0</v>
      </c>
      <c r="AF192" s="247" t="str">
        <f t="shared" si="90"/>
        <v/>
      </c>
      <c r="AG192" s="244" t="str">
        <f t="shared" si="91"/>
        <v/>
      </c>
      <c r="AH192" s="61" t="str">
        <f t="shared" si="109"/>
        <v/>
      </c>
      <c r="AI192" s="248">
        <f t="shared" si="110"/>
        <v>0</v>
      </c>
      <c r="AJ192" s="244">
        <f t="shared" si="92"/>
        <v>0</v>
      </c>
      <c r="AK192" s="25"/>
      <c r="AL192" s="249">
        <f t="shared" si="93"/>
        <v>0</v>
      </c>
      <c r="AM192" s="250">
        <f t="shared" si="111"/>
        <v>0</v>
      </c>
      <c r="AN192" s="16"/>
      <c r="AO192" s="251" t="e">
        <f t="shared" si="112"/>
        <v>#VALUE!</v>
      </c>
      <c r="AP192" s="252" t="e">
        <f t="shared" si="94"/>
        <v>#VALUE!</v>
      </c>
      <c r="AQ192" s="253" t="e">
        <f t="shared" ca="1" si="113"/>
        <v>#DIV/0!</v>
      </c>
      <c r="AR192" s="253" t="e">
        <f t="shared" ca="1" si="95"/>
        <v>#DIV/0!</v>
      </c>
      <c r="AS192" s="254" t="e">
        <f t="shared" ca="1" si="114"/>
        <v>#VALUE!</v>
      </c>
      <c r="AT192" s="253" t="e">
        <f t="shared" ca="1" si="96"/>
        <v>#DIV/0!</v>
      </c>
      <c r="AU192" s="253" t="e">
        <f t="shared" ca="1" si="97"/>
        <v>#DIV/0!</v>
      </c>
    </row>
    <row r="193" spans="1:47" outlineLevel="1" x14ac:dyDescent="0.3">
      <c r="A193" s="52" t="str">
        <f t="shared" si="115"/>
        <v/>
      </c>
      <c r="B193" s="52" t="str">
        <f t="shared" si="98"/>
        <v/>
      </c>
      <c r="C193" s="236" t="str">
        <f t="shared" si="116"/>
        <v/>
      </c>
      <c r="D193" s="236" t="str">
        <f t="shared" si="99"/>
        <v/>
      </c>
      <c r="E193" s="237" t="str">
        <f t="shared" si="117"/>
        <v/>
      </c>
      <c r="F193" s="237" t="str">
        <f t="shared" si="118"/>
        <v/>
      </c>
      <c r="G193" s="238" t="str">
        <f t="shared" si="119"/>
        <v/>
      </c>
      <c r="H193" s="239" t="str">
        <f t="shared" si="120"/>
        <v/>
      </c>
      <c r="I193" s="237" t="str">
        <f t="shared" si="121"/>
        <v/>
      </c>
      <c r="J193" s="240" t="str">
        <f t="shared" si="122"/>
        <v/>
      </c>
      <c r="K193" s="241" t="str">
        <f t="shared" si="100"/>
        <v/>
      </c>
      <c r="L193" s="242" t="str">
        <f t="shared" si="101"/>
        <v/>
      </c>
      <c r="M193" s="242" t="str">
        <f t="shared" si="102"/>
        <v/>
      </c>
      <c r="N193" s="242" t="str">
        <f t="shared" si="103"/>
        <v/>
      </c>
      <c r="O193" s="243" t="str">
        <f t="shared" si="84"/>
        <v/>
      </c>
      <c r="P193" s="244" t="str">
        <f t="shared" si="104"/>
        <v/>
      </c>
      <c r="Q193" s="244" t="str">
        <f t="shared" si="123"/>
        <v/>
      </c>
      <c r="R193" s="244"/>
      <c r="S193" s="245" t="str">
        <f t="shared" si="105"/>
        <v/>
      </c>
      <c r="T193" s="244" t="str">
        <f t="shared" si="106"/>
        <v/>
      </c>
      <c r="U193" s="244" t="str">
        <f t="shared" si="124"/>
        <v/>
      </c>
      <c r="V193" s="244"/>
      <c r="W193" s="244" t="str">
        <f t="shared" si="125"/>
        <v/>
      </c>
      <c r="X193" s="246" t="str">
        <f t="shared" si="85"/>
        <v/>
      </c>
      <c r="Y193" s="240" t="str">
        <f t="shared" si="107"/>
        <v/>
      </c>
      <c r="Z193" s="240">
        <f t="shared" si="108"/>
        <v>0</v>
      </c>
      <c r="AA193" s="240"/>
      <c r="AB193" s="240">
        <f t="shared" si="86"/>
        <v>0</v>
      </c>
      <c r="AC193" s="244" t="str">
        <f t="shared" si="87"/>
        <v/>
      </c>
      <c r="AD193" s="244" t="str">
        <f t="shared" si="88"/>
        <v/>
      </c>
      <c r="AE193" s="247">
        <f t="shared" si="89"/>
        <v>0</v>
      </c>
      <c r="AF193" s="247" t="str">
        <f t="shared" si="90"/>
        <v/>
      </c>
      <c r="AG193" s="244" t="str">
        <f t="shared" si="91"/>
        <v/>
      </c>
      <c r="AH193" s="61" t="str">
        <f t="shared" si="109"/>
        <v/>
      </c>
      <c r="AI193" s="248">
        <f t="shared" si="110"/>
        <v>0</v>
      </c>
      <c r="AJ193" s="244">
        <f t="shared" si="92"/>
        <v>0</v>
      </c>
      <c r="AK193" s="25"/>
      <c r="AL193" s="249">
        <f t="shared" si="93"/>
        <v>0</v>
      </c>
      <c r="AM193" s="250">
        <f t="shared" si="111"/>
        <v>0</v>
      </c>
      <c r="AN193" s="16"/>
      <c r="AO193" s="251" t="e">
        <f t="shared" si="112"/>
        <v>#VALUE!</v>
      </c>
      <c r="AP193" s="252" t="e">
        <f t="shared" si="94"/>
        <v>#VALUE!</v>
      </c>
      <c r="AQ193" s="253" t="e">
        <f t="shared" ca="1" si="113"/>
        <v>#DIV/0!</v>
      </c>
      <c r="AR193" s="253" t="e">
        <f t="shared" ca="1" si="95"/>
        <v>#DIV/0!</v>
      </c>
      <c r="AS193" s="254" t="e">
        <f t="shared" ca="1" si="114"/>
        <v>#VALUE!</v>
      </c>
      <c r="AT193" s="253" t="e">
        <f t="shared" ca="1" si="96"/>
        <v>#DIV/0!</v>
      </c>
      <c r="AU193" s="253" t="e">
        <f t="shared" ca="1" si="97"/>
        <v>#DIV/0!</v>
      </c>
    </row>
    <row r="194" spans="1:47" outlineLevel="1" x14ac:dyDescent="0.3">
      <c r="A194" s="52" t="str">
        <f t="shared" si="115"/>
        <v/>
      </c>
      <c r="B194" s="52" t="str">
        <f t="shared" si="98"/>
        <v/>
      </c>
      <c r="C194" s="236" t="str">
        <f t="shared" si="116"/>
        <v/>
      </c>
      <c r="D194" s="236" t="str">
        <f t="shared" si="99"/>
        <v/>
      </c>
      <c r="E194" s="237" t="str">
        <f t="shared" si="117"/>
        <v/>
      </c>
      <c r="F194" s="237" t="str">
        <f t="shared" si="118"/>
        <v/>
      </c>
      <c r="G194" s="238" t="str">
        <f t="shared" si="119"/>
        <v/>
      </c>
      <c r="H194" s="239" t="str">
        <f t="shared" si="120"/>
        <v/>
      </c>
      <c r="I194" s="237" t="str">
        <f t="shared" si="121"/>
        <v/>
      </c>
      <c r="J194" s="240" t="str">
        <f t="shared" si="122"/>
        <v/>
      </c>
      <c r="K194" s="241" t="str">
        <f t="shared" si="100"/>
        <v/>
      </c>
      <c r="L194" s="242" t="str">
        <f t="shared" si="101"/>
        <v/>
      </c>
      <c r="M194" s="242" t="str">
        <f t="shared" si="102"/>
        <v/>
      </c>
      <c r="N194" s="242" t="str">
        <f t="shared" si="103"/>
        <v/>
      </c>
      <c r="O194" s="243" t="str">
        <f t="shared" si="84"/>
        <v/>
      </c>
      <c r="P194" s="244" t="str">
        <f t="shared" si="104"/>
        <v/>
      </c>
      <c r="Q194" s="244" t="str">
        <f t="shared" si="123"/>
        <v/>
      </c>
      <c r="R194" s="244"/>
      <c r="S194" s="245" t="str">
        <f t="shared" si="105"/>
        <v/>
      </c>
      <c r="T194" s="244" t="str">
        <f t="shared" si="106"/>
        <v/>
      </c>
      <c r="U194" s="244" t="str">
        <f t="shared" si="124"/>
        <v/>
      </c>
      <c r="V194" s="244"/>
      <c r="W194" s="244" t="str">
        <f t="shared" si="125"/>
        <v/>
      </c>
      <c r="X194" s="246" t="str">
        <f t="shared" si="85"/>
        <v/>
      </c>
      <c r="Y194" s="240" t="str">
        <f t="shared" si="107"/>
        <v/>
      </c>
      <c r="Z194" s="240">
        <f t="shared" si="108"/>
        <v>0</v>
      </c>
      <c r="AA194" s="240"/>
      <c r="AB194" s="240">
        <f t="shared" si="86"/>
        <v>0</v>
      </c>
      <c r="AC194" s="244" t="str">
        <f t="shared" si="87"/>
        <v/>
      </c>
      <c r="AD194" s="244" t="str">
        <f t="shared" si="88"/>
        <v/>
      </c>
      <c r="AE194" s="247">
        <f t="shared" si="89"/>
        <v>0</v>
      </c>
      <c r="AF194" s="247" t="str">
        <f t="shared" si="90"/>
        <v/>
      </c>
      <c r="AG194" s="244" t="str">
        <f t="shared" si="91"/>
        <v/>
      </c>
      <c r="AH194" s="61" t="str">
        <f t="shared" si="109"/>
        <v/>
      </c>
      <c r="AI194" s="248">
        <f t="shared" si="110"/>
        <v>0</v>
      </c>
      <c r="AJ194" s="244">
        <f t="shared" si="92"/>
        <v>0</v>
      </c>
      <c r="AK194" s="25"/>
      <c r="AL194" s="249">
        <f t="shared" si="93"/>
        <v>0</v>
      </c>
      <c r="AM194" s="250">
        <f t="shared" si="111"/>
        <v>0</v>
      </c>
      <c r="AN194" s="16"/>
      <c r="AO194" s="251" t="e">
        <f t="shared" si="112"/>
        <v>#VALUE!</v>
      </c>
      <c r="AP194" s="252" t="e">
        <f t="shared" si="94"/>
        <v>#VALUE!</v>
      </c>
      <c r="AQ194" s="253" t="e">
        <f t="shared" ca="1" si="113"/>
        <v>#DIV/0!</v>
      </c>
      <c r="AR194" s="253" t="e">
        <f t="shared" ca="1" si="95"/>
        <v>#DIV/0!</v>
      </c>
      <c r="AS194" s="254" t="e">
        <f t="shared" ca="1" si="114"/>
        <v>#VALUE!</v>
      </c>
      <c r="AT194" s="253" t="e">
        <f t="shared" ca="1" si="96"/>
        <v>#DIV/0!</v>
      </c>
      <c r="AU194" s="253" t="e">
        <f t="shared" ca="1" si="97"/>
        <v>#DIV/0!</v>
      </c>
    </row>
    <row r="195" spans="1:47" outlineLevel="1" x14ac:dyDescent="0.3">
      <c r="A195" s="52" t="str">
        <f t="shared" si="115"/>
        <v/>
      </c>
      <c r="B195" s="52" t="str">
        <f t="shared" si="98"/>
        <v/>
      </c>
      <c r="C195" s="236" t="str">
        <f t="shared" si="116"/>
        <v/>
      </c>
      <c r="D195" s="236" t="str">
        <f t="shared" si="99"/>
        <v/>
      </c>
      <c r="E195" s="237" t="str">
        <f t="shared" si="117"/>
        <v/>
      </c>
      <c r="F195" s="237" t="str">
        <f t="shared" si="118"/>
        <v/>
      </c>
      <c r="G195" s="238" t="str">
        <f t="shared" si="119"/>
        <v/>
      </c>
      <c r="H195" s="239" t="str">
        <f t="shared" si="120"/>
        <v/>
      </c>
      <c r="I195" s="237" t="str">
        <f t="shared" si="121"/>
        <v/>
      </c>
      <c r="J195" s="240" t="str">
        <f t="shared" si="122"/>
        <v/>
      </c>
      <c r="K195" s="241" t="str">
        <f t="shared" si="100"/>
        <v/>
      </c>
      <c r="L195" s="242" t="str">
        <f t="shared" si="101"/>
        <v/>
      </c>
      <c r="M195" s="242" t="str">
        <f t="shared" si="102"/>
        <v/>
      </c>
      <c r="N195" s="242" t="str">
        <f t="shared" si="103"/>
        <v/>
      </c>
      <c r="O195" s="243" t="str">
        <f t="shared" si="84"/>
        <v/>
      </c>
      <c r="P195" s="244" t="str">
        <f t="shared" si="104"/>
        <v/>
      </c>
      <c r="Q195" s="244" t="str">
        <f t="shared" si="123"/>
        <v/>
      </c>
      <c r="R195" s="244"/>
      <c r="S195" s="245" t="str">
        <f t="shared" si="105"/>
        <v/>
      </c>
      <c r="T195" s="244" t="str">
        <f t="shared" si="106"/>
        <v/>
      </c>
      <c r="U195" s="244" t="str">
        <f t="shared" si="124"/>
        <v/>
      </c>
      <c r="V195" s="244"/>
      <c r="W195" s="244" t="str">
        <f t="shared" si="125"/>
        <v/>
      </c>
      <c r="X195" s="246" t="str">
        <f t="shared" si="85"/>
        <v/>
      </c>
      <c r="Y195" s="240" t="str">
        <f t="shared" si="107"/>
        <v/>
      </c>
      <c r="Z195" s="240">
        <f t="shared" si="108"/>
        <v>0</v>
      </c>
      <c r="AA195" s="240"/>
      <c r="AB195" s="240">
        <f t="shared" si="86"/>
        <v>0</v>
      </c>
      <c r="AC195" s="244" t="str">
        <f t="shared" si="87"/>
        <v/>
      </c>
      <c r="AD195" s="244" t="str">
        <f t="shared" si="88"/>
        <v/>
      </c>
      <c r="AE195" s="247">
        <f t="shared" si="89"/>
        <v>0</v>
      </c>
      <c r="AF195" s="247" t="str">
        <f t="shared" si="90"/>
        <v/>
      </c>
      <c r="AG195" s="244" t="str">
        <f t="shared" si="91"/>
        <v/>
      </c>
      <c r="AH195" s="61" t="str">
        <f t="shared" si="109"/>
        <v/>
      </c>
      <c r="AI195" s="248">
        <f t="shared" si="110"/>
        <v>0</v>
      </c>
      <c r="AJ195" s="244">
        <f t="shared" si="92"/>
        <v>0</v>
      </c>
      <c r="AK195" s="25"/>
      <c r="AL195" s="249">
        <f t="shared" si="93"/>
        <v>0</v>
      </c>
      <c r="AM195" s="250">
        <f t="shared" si="111"/>
        <v>0</v>
      </c>
      <c r="AN195" s="16"/>
      <c r="AO195" s="251" t="e">
        <f t="shared" si="112"/>
        <v>#VALUE!</v>
      </c>
      <c r="AP195" s="252" t="e">
        <f t="shared" si="94"/>
        <v>#VALUE!</v>
      </c>
      <c r="AQ195" s="253" t="e">
        <f t="shared" ca="1" si="113"/>
        <v>#DIV/0!</v>
      </c>
      <c r="AR195" s="253" t="e">
        <f t="shared" ca="1" si="95"/>
        <v>#DIV/0!</v>
      </c>
      <c r="AS195" s="254" t="e">
        <f t="shared" ca="1" si="114"/>
        <v>#VALUE!</v>
      </c>
      <c r="AT195" s="253" t="e">
        <f t="shared" ca="1" si="96"/>
        <v>#DIV/0!</v>
      </c>
      <c r="AU195" s="253" t="e">
        <f t="shared" ca="1" si="97"/>
        <v>#DIV/0!</v>
      </c>
    </row>
    <row r="196" spans="1:47" outlineLevel="1" x14ac:dyDescent="0.3">
      <c r="A196" s="52" t="str">
        <f t="shared" si="115"/>
        <v/>
      </c>
      <c r="B196" s="52" t="str">
        <f t="shared" si="98"/>
        <v/>
      </c>
      <c r="C196" s="236" t="str">
        <f t="shared" si="116"/>
        <v/>
      </c>
      <c r="D196" s="236" t="str">
        <f t="shared" si="99"/>
        <v/>
      </c>
      <c r="E196" s="237" t="str">
        <f t="shared" si="117"/>
        <v/>
      </c>
      <c r="F196" s="237" t="str">
        <f t="shared" si="118"/>
        <v/>
      </c>
      <c r="G196" s="238" t="str">
        <f t="shared" si="119"/>
        <v/>
      </c>
      <c r="H196" s="239" t="str">
        <f t="shared" si="120"/>
        <v/>
      </c>
      <c r="I196" s="237" t="str">
        <f t="shared" si="121"/>
        <v/>
      </c>
      <c r="J196" s="240" t="str">
        <f t="shared" si="122"/>
        <v/>
      </c>
      <c r="K196" s="241" t="str">
        <f t="shared" si="100"/>
        <v/>
      </c>
      <c r="L196" s="242" t="str">
        <f t="shared" si="101"/>
        <v/>
      </c>
      <c r="M196" s="242" t="str">
        <f t="shared" si="102"/>
        <v/>
      </c>
      <c r="N196" s="242" t="str">
        <f t="shared" si="103"/>
        <v/>
      </c>
      <c r="O196" s="243" t="str">
        <f t="shared" si="84"/>
        <v/>
      </c>
      <c r="P196" s="244" t="str">
        <f t="shared" si="104"/>
        <v/>
      </c>
      <c r="Q196" s="244" t="str">
        <f t="shared" si="123"/>
        <v/>
      </c>
      <c r="R196" s="244"/>
      <c r="S196" s="245" t="str">
        <f t="shared" si="105"/>
        <v/>
      </c>
      <c r="T196" s="244" t="str">
        <f t="shared" si="106"/>
        <v/>
      </c>
      <c r="U196" s="244" t="str">
        <f t="shared" si="124"/>
        <v/>
      </c>
      <c r="V196" s="244"/>
      <c r="W196" s="244" t="str">
        <f t="shared" si="125"/>
        <v/>
      </c>
      <c r="X196" s="246" t="str">
        <f t="shared" si="85"/>
        <v/>
      </c>
      <c r="Y196" s="240" t="str">
        <f t="shared" si="107"/>
        <v/>
      </c>
      <c r="Z196" s="240">
        <f t="shared" si="108"/>
        <v>0</v>
      </c>
      <c r="AA196" s="240"/>
      <c r="AB196" s="240">
        <f t="shared" si="86"/>
        <v>0</v>
      </c>
      <c r="AC196" s="244" t="str">
        <f t="shared" si="87"/>
        <v/>
      </c>
      <c r="AD196" s="244" t="str">
        <f t="shared" si="88"/>
        <v/>
      </c>
      <c r="AE196" s="247">
        <f t="shared" si="89"/>
        <v>0</v>
      </c>
      <c r="AF196" s="247" t="str">
        <f t="shared" si="90"/>
        <v/>
      </c>
      <c r="AG196" s="244" t="str">
        <f t="shared" si="91"/>
        <v/>
      </c>
      <c r="AH196" s="61" t="str">
        <f t="shared" si="109"/>
        <v/>
      </c>
      <c r="AI196" s="248">
        <f t="shared" si="110"/>
        <v>0</v>
      </c>
      <c r="AJ196" s="244">
        <f t="shared" si="92"/>
        <v>0</v>
      </c>
      <c r="AK196" s="25"/>
      <c r="AL196" s="249">
        <f t="shared" si="93"/>
        <v>0</v>
      </c>
      <c r="AM196" s="250">
        <f t="shared" si="111"/>
        <v>0</v>
      </c>
      <c r="AN196" s="16"/>
      <c r="AO196" s="251" t="e">
        <f t="shared" si="112"/>
        <v>#VALUE!</v>
      </c>
      <c r="AP196" s="252" t="e">
        <f t="shared" si="94"/>
        <v>#VALUE!</v>
      </c>
      <c r="AQ196" s="253" t="e">
        <f t="shared" ca="1" si="113"/>
        <v>#DIV/0!</v>
      </c>
      <c r="AR196" s="253" t="e">
        <f t="shared" ca="1" si="95"/>
        <v>#DIV/0!</v>
      </c>
      <c r="AS196" s="254" t="e">
        <f t="shared" ca="1" si="114"/>
        <v>#VALUE!</v>
      </c>
      <c r="AT196" s="253" t="e">
        <f t="shared" ca="1" si="96"/>
        <v>#DIV/0!</v>
      </c>
      <c r="AU196" s="253" t="e">
        <f t="shared" ca="1" si="97"/>
        <v>#DIV/0!</v>
      </c>
    </row>
    <row r="197" spans="1:47" outlineLevel="1" x14ac:dyDescent="0.3">
      <c r="A197" s="52" t="str">
        <f t="shared" si="115"/>
        <v/>
      </c>
      <c r="B197" s="52" t="str">
        <f t="shared" si="98"/>
        <v/>
      </c>
      <c r="C197" s="236" t="str">
        <f t="shared" si="116"/>
        <v/>
      </c>
      <c r="D197" s="236" t="str">
        <f t="shared" si="99"/>
        <v/>
      </c>
      <c r="E197" s="237" t="str">
        <f t="shared" si="117"/>
        <v/>
      </c>
      <c r="F197" s="237" t="str">
        <f t="shared" si="118"/>
        <v/>
      </c>
      <c r="G197" s="238" t="str">
        <f t="shared" si="119"/>
        <v/>
      </c>
      <c r="H197" s="239" t="str">
        <f t="shared" si="120"/>
        <v/>
      </c>
      <c r="I197" s="237" t="str">
        <f t="shared" si="121"/>
        <v/>
      </c>
      <c r="J197" s="240" t="str">
        <f t="shared" si="122"/>
        <v/>
      </c>
      <c r="K197" s="241" t="str">
        <f t="shared" si="100"/>
        <v/>
      </c>
      <c r="L197" s="242" t="str">
        <f t="shared" si="101"/>
        <v/>
      </c>
      <c r="M197" s="242" t="str">
        <f t="shared" si="102"/>
        <v/>
      </c>
      <c r="N197" s="242" t="str">
        <f t="shared" si="103"/>
        <v/>
      </c>
      <c r="O197" s="243" t="str">
        <f t="shared" si="84"/>
        <v/>
      </c>
      <c r="P197" s="244" t="str">
        <f t="shared" si="104"/>
        <v/>
      </c>
      <c r="Q197" s="244" t="str">
        <f t="shared" si="123"/>
        <v/>
      </c>
      <c r="R197" s="244"/>
      <c r="S197" s="245" t="str">
        <f t="shared" si="105"/>
        <v/>
      </c>
      <c r="T197" s="244" t="str">
        <f t="shared" si="106"/>
        <v/>
      </c>
      <c r="U197" s="244" t="str">
        <f t="shared" si="124"/>
        <v/>
      </c>
      <c r="V197" s="244"/>
      <c r="W197" s="244" t="str">
        <f t="shared" si="125"/>
        <v/>
      </c>
      <c r="X197" s="246" t="str">
        <f t="shared" si="85"/>
        <v/>
      </c>
      <c r="Y197" s="240" t="str">
        <f t="shared" si="107"/>
        <v/>
      </c>
      <c r="Z197" s="240">
        <f t="shared" si="108"/>
        <v>0</v>
      </c>
      <c r="AA197" s="240"/>
      <c r="AB197" s="240">
        <f t="shared" si="86"/>
        <v>0</v>
      </c>
      <c r="AC197" s="244" t="str">
        <f t="shared" si="87"/>
        <v/>
      </c>
      <c r="AD197" s="244" t="str">
        <f t="shared" si="88"/>
        <v/>
      </c>
      <c r="AE197" s="247">
        <f t="shared" si="89"/>
        <v>0</v>
      </c>
      <c r="AF197" s="247" t="str">
        <f t="shared" si="90"/>
        <v/>
      </c>
      <c r="AG197" s="244" t="str">
        <f t="shared" si="91"/>
        <v/>
      </c>
      <c r="AH197" s="61" t="str">
        <f t="shared" si="109"/>
        <v/>
      </c>
      <c r="AI197" s="248">
        <f t="shared" si="110"/>
        <v>0</v>
      </c>
      <c r="AJ197" s="244">
        <f t="shared" si="92"/>
        <v>0</v>
      </c>
      <c r="AK197" s="25"/>
      <c r="AL197" s="249">
        <f t="shared" si="93"/>
        <v>0</v>
      </c>
      <c r="AM197" s="250">
        <f t="shared" si="111"/>
        <v>0</v>
      </c>
      <c r="AN197" s="16"/>
      <c r="AO197" s="251" t="e">
        <f t="shared" si="112"/>
        <v>#VALUE!</v>
      </c>
      <c r="AP197" s="252" t="e">
        <f t="shared" si="94"/>
        <v>#VALUE!</v>
      </c>
      <c r="AQ197" s="253" t="e">
        <f t="shared" ca="1" si="113"/>
        <v>#DIV/0!</v>
      </c>
      <c r="AR197" s="253" t="e">
        <f t="shared" ca="1" si="95"/>
        <v>#DIV/0!</v>
      </c>
      <c r="AS197" s="254" t="e">
        <f t="shared" ca="1" si="114"/>
        <v>#VALUE!</v>
      </c>
      <c r="AT197" s="253" t="e">
        <f t="shared" ca="1" si="96"/>
        <v>#DIV/0!</v>
      </c>
      <c r="AU197" s="253" t="e">
        <f t="shared" ca="1" si="97"/>
        <v>#DIV/0!</v>
      </c>
    </row>
    <row r="198" spans="1:47" outlineLevel="1" x14ac:dyDescent="0.3">
      <c r="A198" s="52" t="str">
        <f t="shared" si="115"/>
        <v/>
      </c>
      <c r="B198" s="52" t="str">
        <f t="shared" si="98"/>
        <v/>
      </c>
      <c r="C198" s="236" t="str">
        <f t="shared" si="116"/>
        <v/>
      </c>
      <c r="D198" s="236" t="str">
        <f t="shared" si="99"/>
        <v/>
      </c>
      <c r="E198" s="237" t="str">
        <f t="shared" si="117"/>
        <v/>
      </c>
      <c r="F198" s="237" t="str">
        <f t="shared" si="118"/>
        <v/>
      </c>
      <c r="G198" s="238" t="str">
        <f t="shared" si="119"/>
        <v/>
      </c>
      <c r="H198" s="239" t="str">
        <f t="shared" si="120"/>
        <v/>
      </c>
      <c r="I198" s="237" t="str">
        <f t="shared" si="121"/>
        <v/>
      </c>
      <c r="J198" s="240" t="str">
        <f t="shared" si="122"/>
        <v/>
      </c>
      <c r="K198" s="241" t="str">
        <f t="shared" si="100"/>
        <v/>
      </c>
      <c r="L198" s="242" t="str">
        <f t="shared" si="101"/>
        <v/>
      </c>
      <c r="M198" s="242" t="str">
        <f t="shared" si="102"/>
        <v/>
      </c>
      <c r="N198" s="242" t="str">
        <f t="shared" si="103"/>
        <v/>
      </c>
      <c r="O198" s="243" t="str">
        <f t="shared" si="84"/>
        <v/>
      </c>
      <c r="P198" s="244" t="str">
        <f t="shared" si="104"/>
        <v/>
      </c>
      <c r="Q198" s="244" t="str">
        <f t="shared" si="123"/>
        <v/>
      </c>
      <c r="R198" s="244"/>
      <c r="S198" s="245" t="str">
        <f t="shared" si="105"/>
        <v/>
      </c>
      <c r="T198" s="244" t="str">
        <f t="shared" si="106"/>
        <v/>
      </c>
      <c r="U198" s="244" t="str">
        <f t="shared" si="124"/>
        <v/>
      </c>
      <c r="V198" s="244"/>
      <c r="W198" s="244" t="str">
        <f t="shared" si="125"/>
        <v/>
      </c>
      <c r="X198" s="246" t="str">
        <f t="shared" si="85"/>
        <v/>
      </c>
      <c r="Y198" s="240" t="str">
        <f t="shared" si="107"/>
        <v/>
      </c>
      <c r="Z198" s="240">
        <f t="shared" si="108"/>
        <v>0</v>
      </c>
      <c r="AA198" s="240"/>
      <c r="AB198" s="240">
        <f t="shared" si="86"/>
        <v>0</v>
      </c>
      <c r="AC198" s="244" t="str">
        <f t="shared" si="87"/>
        <v/>
      </c>
      <c r="AD198" s="244" t="str">
        <f t="shared" si="88"/>
        <v/>
      </c>
      <c r="AE198" s="247">
        <f t="shared" si="89"/>
        <v>0</v>
      </c>
      <c r="AF198" s="247" t="str">
        <f t="shared" si="90"/>
        <v/>
      </c>
      <c r="AG198" s="244" t="str">
        <f t="shared" si="91"/>
        <v/>
      </c>
      <c r="AH198" s="61" t="str">
        <f t="shared" si="109"/>
        <v/>
      </c>
      <c r="AI198" s="248">
        <f t="shared" si="110"/>
        <v>0</v>
      </c>
      <c r="AJ198" s="244">
        <f t="shared" si="92"/>
        <v>0</v>
      </c>
      <c r="AK198" s="25"/>
      <c r="AL198" s="249">
        <f t="shared" si="93"/>
        <v>0</v>
      </c>
      <c r="AM198" s="250">
        <f t="shared" si="111"/>
        <v>0</v>
      </c>
      <c r="AN198" s="16"/>
      <c r="AO198" s="251" t="e">
        <f t="shared" si="112"/>
        <v>#VALUE!</v>
      </c>
      <c r="AP198" s="252" t="e">
        <f t="shared" si="94"/>
        <v>#VALUE!</v>
      </c>
      <c r="AQ198" s="253" t="e">
        <f t="shared" ca="1" si="113"/>
        <v>#DIV/0!</v>
      </c>
      <c r="AR198" s="253" t="e">
        <f t="shared" ca="1" si="95"/>
        <v>#DIV/0!</v>
      </c>
      <c r="AS198" s="254" t="e">
        <f t="shared" ca="1" si="114"/>
        <v>#VALUE!</v>
      </c>
      <c r="AT198" s="253" t="e">
        <f t="shared" ca="1" si="96"/>
        <v>#DIV/0!</v>
      </c>
      <c r="AU198" s="253" t="e">
        <f t="shared" ca="1" si="97"/>
        <v>#DIV/0!</v>
      </c>
    </row>
    <row r="199" spans="1:47" outlineLevel="1" x14ac:dyDescent="0.3">
      <c r="A199" s="52" t="str">
        <f t="shared" si="115"/>
        <v/>
      </c>
      <c r="B199" s="52" t="str">
        <f t="shared" si="98"/>
        <v/>
      </c>
      <c r="C199" s="236" t="str">
        <f t="shared" si="116"/>
        <v/>
      </c>
      <c r="D199" s="236" t="str">
        <f t="shared" si="99"/>
        <v/>
      </c>
      <c r="E199" s="237" t="str">
        <f t="shared" si="117"/>
        <v/>
      </c>
      <c r="F199" s="237" t="str">
        <f t="shared" si="118"/>
        <v/>
      </c>
      <c r="G199" s="238" t="str">
        <f t="shared" si="119"/>
        <v/>
      </c>
      <c r="H199" s="239" t="str">
        <f t="shared" si="120"/>
        <v/>
      </c>
      <c r="I199" s="237" t="str">
        <f t="shared" si="121"/>
        <v/>
      </c>
      <c r="J199" s="240" t="str">
        <f t="shared" si="122"/>
        <v/>
      </c>
      <c r="K199" s="241" t="str">
        <f t="shared" si="100"/>
        <v/>
      </c>
      <c r="L199" s="242" t="str">
        <f t="shared" si="101"/>
        <v/>
      </c>
      <c r="M199" s="242" t="str">
        <f t="shared" si="102"/>
        <v/>
      </c>
      <c r="N199" s="242" t="str">
        <f t="shared" si="103"/>
        <v/>
      </c>
      <c r="O199" s="243" t="str">
        <f t="shared" si="84"/>
        <v/>
      </c>
      <c r="P199" s="244" t="str">
        <f t="shared" si="104"/>
        <v/>
      </c>
      <c r="Q199" s="244" t="str">
        <f t="shared" si="123"/>
        <v/>
      </c>
      <c r="R199" s="244"/>
      <c r="S199" s="245" t="str">
        <f t="shared" si="105"/>
        <v/>
      </c>
      <c r="T199" s="244" t="str">
        <f t="shared" si="106"/>
        <v/>
      </c>
      <c r="U199" s="244" t="str">
        <f t="shared" si="124"/>
        <v/>
      </c>
      <c r="V199" s="244"/>
      <c r="W199" s="244" t="str">
        <f t="shared" si="125"/>
        <v/>
      </c>
      <c r="X199" s="246" t="str">
        <f t="shared" si="85"/>
        <v/>
      </c>
      <c r="Y199" s="240" t="str">
        <f t="shared" si="107"/>
        <v/>
      </c>
      <c r="Z199" s="240">
        <f t="shared" si="108"/>
        <v>0</v>
      </c>
      <c r="AA199" s="240"/>
      <c r="AB199" s="240">
        <f t="shared" si="86"/>
        <v>0</v>
      </c>
      <c r="AC199" s="244" t="str">
        <f t="shared" si="87"/>
        <v/>
      </c>
      <c r="AD199" s="244" t="str">
        <f t="shared" si="88"/>
        <v/>
      </c>
      <c r="AE199" s="247">
        <f t="shared" si="89"/>
        <v>0</v>
      </c>
      <c r="AF199" s="247" t="str">
        <f t="shared" si="90"/>
        <v/>
      </c>
      <c r="AG199" s="244" t="str">
        <f t="shared" si="91"/>
        <v/>
      </c>
      <c r="AH199" s="61" t="str">
        <f t="shared" si="109"/>
        <v/>
      </c>
      <c r="AI199" s="248">
        <f t="shared" si="110"/>
        <v>0</v>
      </c>
      <c r="AJ199" s="244">
        <f t="shared" si="92"/>
        <v>0</v>
      </c>
      <c r="AK199" s="25"/>
      <c r="AL199" s="249">
        <f t="shared" si="93"/>
        <v>0</v>
      </c>
      <c r="AM199" s="250">
        <f t="shared" si="111"/>
        <v>0</v>
      </c>
      <c r="AN199" s="16"/>
      <c r="AO199" s="251" t="e">
        <f t="shared" si="112"/>
        <v>#VALUE!</v>
      </c>
      <c r="AP199" s="252" t="e">
        <f t="shared" si="94"/>
        <v>#VALUE!</v>
      </c>
      <c r="AQ199" s="253" t="e">
        <f t="shared" ca="1" si="113"/>
        <v>#DIV/0!</v>
      </c>
      <c r="AR199" s="253" t="e">
        <f t="shared" ca="1" si="95"/>
        <v>#DIV/0!</v>
      </c>
      <c r="AS199" s="254" t="e">
        <f t="shared" ca="1" si="114"/>
        <v>#VALUE!</v>
      </c>
      <c r="AT199" s="253" t="e">
        <f t="shared" ca="1" si="96"/>
        <v>#DIV/0!</v>
      </c>
      <c r="AU199" s="253" t="e">
        <f t="shared" ca="1" si="97"/>
        <v>#DIV/0!</v>
      </c>
    </row>
    <row r="200" spans="1:47" outlineLevel="1" x14ac:dyDescent="0.3">
      <c r="A200" s="52" t="str">
        <f t="shared" si="115"/>
        <v/>
      </c>
      <c r="B200" s="52" t="str">
        <f t="shared" si="98"/>
        <v/>
      </c>
      <c r="C200" s="236" t="str">
        <f t="shared" si="116"/>
        <v/>
      </c>
      <c r="D200" s="236" t="str">
        <f t="shared" si="99"/>
        <v/>
      </c>
      <c r="E200" s="237" t="str">
        <f t="shared" si="117"/>
        <v/>
      </c>
      <c r="F200" s="237" t="str">
        <f t="shared" si="118"/>
        <v/>
      </c>
      <c r="G200" s="238" t="str">
        <f t="shared" si="119"/>
        <v/>
      </c>
      <c r="H200" s="239" t="str">
        <f t="shared" si="120"/>
        <v/>
      </c>
      <c r="I200" s="237" t="str">
        <f t="shared" si="121"/>
        <v/>
      </c>
      <c r="J200" s="240" t="str">
        <f t="shared" si="122"/>
        <v/>
      </c>
      <c r="K200" s="241" t="str">
        <f t="shared" si="100"/>
        <v/>
      </c>
      <c r="L200" s="242" t="str">
        <f t="shared" si="101"/>
        <v/>
      </c>
      <c r="M200" s="242" t="str">
        <f t="shared" si="102"/>
        <v/>
      </c>
      <c r="N200" s="242" t="str">
        <f t="shared" si="103"/>
        <v/>
      </c>
      <c r="O200" s="243" t="str">
        <f t="shared" si="84"/>
        <v/>
      </c>
      <c r="P200" s="244" t="str">
        <f t="shared" si="104"/>
        <v/>
      </c>
      <c r="Q200" s="244" t="str">
        <f t="shared" si="123"/>
        <v/>
      </c>
      <c r="R200" s="244"/>
      <c r="S200" s="245" t="str">
        <f t="shared" si="105"/>
        <v/>
      </c>
      <c r="T200" s="244" t="str">
        <f t="shared" si="106"/>
        <v/>
      </c>
      <c r="U200" s="244" t="str">
        <f t="shared" si="124"/>
        <v/>
      </c>
      <c r="V200" s="244"/>
      <c r="W200" s="244" t="str">
        <f t="shared" si="125"/>
        <v/>
      </c>
      <c r="X200" s="246" t="str">
        <f t="shared" si="85"/>
        <v/>
      </c>
      <c r="Y200" s="240" t="str">
        <f t="shared" si="107"/>
        <v/>
      </c>
      <c r="Z200" s="240">
        <f t="shared" si="108"/>
        <v>0</v>
      </c>
      <c r="AA200" s="240"/>
      <c r="AB200" s="240">
        <f t="shared" si="86"/>
        <v>0</v>
      </c>
      <c r="AC200" s="244" t="str">
        <f t="shared" si="87"/>
        <v/>
      </c>
      <c r="AD200" s="244" t="str">
        <f t="shared" si="88"/>
        <v/>
      </c>
      <c r="AE200" s="247">
        <f t="shared" si="89"/>
        <v>0</v>
      </c>
      <c r="AF200" s="247" t="str">
        <f t="shared" si="90"/>
        <v/>
      </c>
      <c r="AG200" s="244" t="str">
        <f t="shared" si="91"/>
        <v/>
      </c>
      <c r="AH200" s="61" t="str">
        <f t="shared" si="109"/>
        <v/>
      </c>
      <c r="AI200" s="248">
        <f t="shared" si="110"/>
        <v>0</v>
      </c>
      <c r="AJ200" s="244">
        <f t="shared" si="92"/>
        <v>0</v>
      </c>
      <c r="AK200" s="25"/>
      <c r="AL200" s="249">
        <f t="shared" si="93"/>
        <v>0</v>
      </c>
      <c r="AM200" s="250">
        <f t="shared" si="111"/>
        <v>0</v>
      </c>
      <c r="AN200" s="16"/>
      <c r="AO200" s="251" t="e">
        <f t="shared" si="112"/>
        <v>#VALUE!</v>
      </c>
      <c r="AP200" s="252" t="e">
        <f t="shared" si="94"/>
        <v>#VALUE!</v>
      </c>
      <c r="AQ200" s="253" t="e">
        <f t="shared" ca="1" si="113"/>
        <v>#DIV/0!</v>
      </c>
      <c r="AR200" s="253" t="e">
        <f t="shared" ca="1" si="95"/>
        <v>#DIV/0!</v>
      </c>
      <c r="AS200" s="254" t="e">
        <f t="shared" ca="1" si="114"/>
        <v>#VALUE!</v>
      </c>
      <c r="AT200" s="253" t="e">
        <f t="shared" ca="1" si="96"/>
        <v>#DIV/0!</v>
      </c>
      <c r="AU200" s="253" t="e">
        <f t="shared" ca="1" si="97"/>
        <v>#DIV/0!</v>
      </c>
    </row>
    <row r="201" spans="1:47" outlineLevel="1" x14ac:dyDescent="0.3">
      <c r="A201" s="52" t="str">
        <f t="shared" si="115"/>
        <v/>
      </c>
      <c r="B201" s="52" t="str">
        <f t="shared" si="98"/>
        <v/>
      </c>
      <c r="C201" s="236" t="str">
        <f t="shared" si="116"/>
        <v/>
      </c>
      <c r="D201" s="236" t="str">
        <f t="shared" si="99"/>
        <v/>
      </c>
      <c r="E201" s="237" t="str">
        <f t="shared" si="117"/>
        <v/>
      </c>
      <c r="F201" s="237" t="str">
        <f t="shared" si="118"/>
        <v/>
      </c>
      <c r="G201" s="238" t="str">
        <f t="shared" si="119"/>
        <v/>
      </c>
      <c r="H201" s="239" t="str">
        <f t="shared" si="120"/>
        <v/>
      </c>
      <c r="I201" s="237" t="str">
        <f t="shared" si="121"/>
        <v/>
      </c>
      <c r="J201" s="240" t="str">
        <f t="shared" si="122"/>
        <v/>
      </c>
      <c r="K201" s="241" t="str">
        <f t="shared" si="100"/>
        <v/>
      </c>
      <c r="L201" s="242" t="str">
        <f t="shared" si="101"/>
        <v/>
      </c>
      <c r="M201" s="242" t="str">
        <f t="shared" si="102"/>
        <v/>
      </c>
      <c r="N201" s="242" t="str">
        <f t="shared" si="103"/>
        <v/>
      </c>
      <c r="O201" s="243" t="str">
        <f t="shared" si="84"/>
        <v/>
      </c>
      <c r="P201" s="244" t="str">
        <f t="shared" si="104"/>
        <v/>
      </c>
      <c r="Q201" s="244" t="str">
        <f t="shared" si="123"/>
        <v/>
      </c>
      <c r="R201" s="244"/>
      <c r="S201" s="245" t="str">
        <f t="shared" si="105"/>
        <v/>
      </c>
      <c r="T201" s="244" t="str">
        <f t="shared" si="106"/>
        <v/>
      </c>
      <c r="U201" s="244" t="str">
        <f t="shared" si="124"/>
        <v/>
      </c>
      <c r="V201" s="244"/>
      <c r="W201" s="244" t="str">
        <f t="shared" si="125"/>
        <v/>
      </c>
      <c r="X201" s="246" t="str">
        <f t="shared" si="85"/>
        <v/>
      </c>
      <c r="Y201" s="240" t="str">
        <f t="shared" si="107"/>
        <v/>
      </c>
      <c r="Z201" s="240">
        <f t="shared" si="108"/>
        <v>0</v>
      </c>
      <c r="AA201" s="240"/>
      <c r="AB201" s="240">
        <f t="shared" si="86"/>
        <v>0</v>
      </c>
      <c r="AC201" s="244" t="str">
        <f t="shared" si="87"/>
        <v/>
      </c>
      <c r="AD201" s="244" t="str">
        <f t="shared" si="88"/>
        <v/>
      </c>
      <c r="AE201" s="247">
        <f t="shared" si="89"/>
        <v>0</v>
      </c>
      <c r="AF201" s="247" t="str">
        <f t="shared" si="90"/>
        <v/>
      </c>
      <c r="AG201" s="244" t="str">
        <f t="shared" si="91"/>
        <v/>
      </c>
      <c r="AH201" s="61" t="str">
        <f t="shared" si="109"/>
        <v/>
      </c>
      <c r="AI201" s="248">
        <f t="shared" si="110"/>
        <v>0</v>
      </c>
      <c r="AJ201" s="244">
        <f t="shared" si="92"/>
        <v>0</v>
      </c>
      <c r="AK201" s="25"/>
      <c r="AL201" s="249">
        <f t="shared" si="93"/>
        <v>0</v>
      </c>
      <c r="AM201" s="250">
        <f t="shared" si="111"/>
        <v>0</v>
      </c>
      <c r="AN201" s="16"/>
      <c r="AO201" s="251" t="e">
        <f t="shared" si="112"/>
        <v>#VALUE!</v>
      </c>
      <c r="AP201" s="252" t="e">
        <f t="shared" si="94"/>
        <v>#VALUE!</v>
      </c>
      <c r="AQ201" s="253" t="e">
        <f t="shared" ca="1" si="113"/>
        <v>#DIV/0!</v>
      </c>
      <c r="AR201" s="253" t="e">
        <f t="shared" ca="1" si="95"/>
        <v>#DIV/0!</v>
      </c>
      <c r="AS201" s="254" t="e">
        <f t="shared" ca="1" si="114"/>
        <v>#VALUE!</v>
      </c>
      <c r="AT201" s="253" t="e">
        <f t="shared" ca="1" si="96"/>
        <v>#DIV/0!</v>
      </c>
      <c r="AU201" s="253" t="e">
        <f t="shared" ca="1" si="97"/>
        <v>#DIV/0!</v>
      </c>
    </row>
    <row r="202" spans="1:47" outlineLevel="1" x14ac:dyDescent="0.3">
      <c r="A202" s="52" t="str">
        <f t="shared" si="115"/>
        <v/>
      </c>
      <c r="B202" s="52" t="str">
        <f t="shared" si="98"/>
        <v/>
      </c>
      <c r="C202" s="236" t="str">
        <f t="shared" si="116"/>
        <v/>
      </c>
      <c r="D202" s="236" t="str">
        <f t="shared" si="99"/>
        <v/>
      </c>
      <c r="E202" s="237" t="str">
        <f t="shared" si="117"/>
        <v/>
      </c>
      <c r="F202" s="237" t="str">
        <f t="shared" si="118"/>
        <v/>
      </c>
      <c r="G202" s="238" t="str">
        <f t="shared" si="119"/>
        <v/>
      </c>
      <c r="H202" s="239" t="str">
        <f t="shared" si="120"/>
        <v/>
      </c>
      <c r="I202" s="237" t="str">
        <f t="shared" si="121"/>
        <v/>
      </c>
      <c r="J202" s="240" t="str">
        <f t="shared" si="122"/>
        <v/>
      </c>
      <c r="K202" s="241" t="str">
        <f t="shared" si="100"/>
        <v/>
      </c>
      <c r="L202" s="242" t="str">
        <f t="shared" si="101"/>
        <v/>
      </c>
      <c r="M202" s="242" t="str">
        <f t="shared" si="102"/>
        <v/>
      </c>
      <c r="N202" s="242" t="str">
        <f t="shared" si="103"/>
        <v/>
      </c>
      <c r="O202" s="243" t="str">
        <f t="shared" si="84"/>
        <v/>
      </c>
      <c r="P202" s="244" t="str">
        <f t="shared" si="104"/>
        <v/>
      </c>
      <c r="Q202" s="244" t="str">
        <f t="shared" si="123"/>
        <v/>
      </c>
      <c r="R202" s="244"/>
      <c r="S202" s="245" t="str">
        <f t="shared" si="105"/>
        <v/>
      </c>
      <c r="T202" s="244" t="str">
        <f t="shared" si="106"/>
        <v/>
      </c>
      <c r="U202" s="244" t="str">
        <f t="shared" si="124"/>
        <v/>
      </c>
      <c r="V202" s="244"/>
      <c r="W202" s="244" t="str">
        <f t="shared" si="125"/>
        <v/>
      </c>
      <c r="X202" s="246" t="str">
        <f t="shared" si="85"/>
        <v/>
      </c>
      <c r="Y202" s="240" t="str">
        <f t="shared" si="107"/>
        <v/>
      </c>
      <c r="Z202" s="240">
        <f t="shared" si="108"/>
        <v>0</v>
      </c>
      <c r="AA202" s="240"/>
      <c r="AB202" s="240">
        <f t="shared" si="86"/>
        <v>0</v>
      </c>
      <c r="AC202" s="244" t="str">
        <f t="shared" si="87"/>
        <v/>
      </c>
      <c r="AD202" s="244" t="str">
        <f t="shared" si="88"/>
        <v/>
      </c>
      <c r="AE202" s="247">
        <f t="shared" si="89"/>
        <v>0</v>
      </c>
      <c r="AF202" s="247" t="str">
        <f t="shared" si="90"/>
        <v/>
      </c>
      <c r="AG202" s="244" t="str">
        <f t="shared" si="91"/>
        <v/>
      </c>
      <c r="AH202" s="61" t="str">
        <f t="shared" si="109"/>
        <v/>
      </c>
      <c r="AI202" s="248">
        <f t="shared" si="110"/>
        <v>0</v>
      </c>
      <c r="AJ202" s="244">
        <f t="shared" si="92"/>
        <v>0</v>
      </c>
      <c r="AK202" s="25"/>
      <c r="AL202" s="249">
        <f t="shared" si="93"/>
        <v>0</v>
      </c>
      <c r="AM202" s="250">
        <f t="shared" si="111"/>
        <v>0</v>
      </c>
      <c r="AN202" s="16"/>
      <c r="AO202" s="251" t="e">
        <f t="shared" si="112"/>
        <v>#VALUE!</v>
      </c>
      <c r="AP202" s="252" t="e">
        <f t="shared" si="94"/>
        <v>#VALUE!</v>
      </c>
      <c r="AQ202" s="253" t="e">
        <f t="shared" ca="1" si="113"/>
        <v>#DIV/0!</v>
      </c>
      <c r="AR202" s="253" t="e">
        <f t="shared" ca="1" si="95"/>
        <v>#DIV/0!</v>
      </c>
      <c r="AS202" s="254" t="e">
        <f t="shared" ca="1" si="114"/>
        <v>#VALUE!</v>
      </c>
      <c r="AT202" s="253" t="e">
        <f t="shared" ca="1" si="96"/>
        <v>#DIV/0!</v>
      </c>
      <c r="AU202" s="253" t="e">
        <f t="shared" ca="1" si="97"/>
        <v>#DIV/0!</v>
      </c>
    </row>
    <row r="203" spans="1:47" outlineLevel="1" x14ac:dyDescent="0.3">
      <c r="A203" s="52" t="str">
        <f t="shared" si="115"/>
        <v/>
      </c>
      <c r="B203" s="52" t="str">
        <f t="shared" si="98"/>
        <v/>
      </c>
      <c r="C203" s="236" t="str">
        <f t="shared" si="116"/>
        <v/>
      </c>
      <c r="D203" s="236" t="str">
        <f t="shared" si="99"/>
        <v/>
      </c>
      <c r="E203" s="237" t="str">
        <f t="shared" si="117"/>
        <v/>
      </c>
      <c r="F203" s="237" t="str">
        <f t="shared" si="118"/>
        <v/>
      </c>
      <c r="G203" s="238" t="str">
        <f t="shared" si="119"/>
        <v/>
      </c>
      <c r="H203" s="239" t="str">
        <f t="shared" si="120"/>
        <v/>
      </c>
      <c r="I203" s="237" t="str">
        <f t="shared" si="121"/>
        <v/>
      </c>
      <c r="J203" s="240" t="str">
        <f t="shared" si="122"/>
        <v/>
      </c>
      <c r="K203" s="241" t="str">
        <f t="shared" si="100"/>
        <v/>
      </c>
      <c r="L203" s="242" t="str">
        <f t="shared" si="101"/>
        <v/>
      </c>
      <c r="M203" s="242" t="str">
        <f t="shared" si="102"/>
        <v/>
      </c>
      <c r="N203" s="242" t="str">
        <f t="shared" si="103"/>
        <v/>
      </c>
      <c r="O203" s="243" t="str">
        <f t="shared" si="84"/>
        <v/>
      </c>
      <c r="P203" s="244" t="str">
        <f t="shared" si="104"/>
        <v/>
      </c>
      <c r="Q203" s="244" t="str">
        <f t="shared" si="123"/>
        <v/>
      </c>
      <c r="R203" s="244"/>
      <c r="S203" s="245" t="str">
        <f t="shared" si="105"/>
        <v/>
      </c>
      <c r="T203" s="244" t="str">
        <f t="shared" si="106"/>
        <v/>
      </c>
      <c r="U203" s="244" t="str">
        <f t="shared" si="124"/>
        <v/>
      </c>
      <c r="V203" s="244"/>
      <c r="W203" s="244" t="str">
        <f t="shared" si="125"/>
        <v/>
      </c>
      <c r="X203" s="246" t="str">
        <f t="shared" si="85"/>
        <v/>
      </c>
      <c r="Y203" s="240" t="str">
        <f t="shared" si="107"/>
        <v/>
      </c>
      <c r="Z203" s="240">
        <f t="shared" si="108"/>
        <v>0</v>
      </c>
      <c r="AA203" s="240"/>
      <c r="AB203" s="240">
        <f t="shared" si="86"/>
        <v>0</v>
      </c>
      <c r="AC203" s="244" t="str">
        <f t="shared" si="87"/>
        <v/>
      </c>
      <c r="AD203" s="244" t="str">
        <f t="shared" si="88"/>
        <v/>
      </c>
      <c r="AE203" s="247">
        <f t="shared" si="89"/>
        <v>0</v>
      </c>
      <c r="AF203" s="247" t="str">
        <f t="shared" si="90"/>
        <v/>
      </c>
      <c r="AG203" s="244" t="str">
        <f t="shared" si="91"/>
        <v/>
      </c>
      <c r="AH203" s="61" t="str">
        <f t="shared" si="109"/>
        <v/>
      </c>
      <c r="AI203" s="248">
        <f t="shared" si="110"/>
        <v>0</v>
      </c>
      <c r="AJ203" s="244">
        <f t="shared" si="92"/>
        <v>0</v>
      </c>
      <c r="AK203" s="25"/>
      <c r="AL203" s="249">
        <f t="shared" si="93"/>
        <v>0</v>
      </c>
      <c r="AM203" s="250">
        <f t="shared" si="111"/>
        <v>0</v>
      </c>
      <c r="AN203" s="16"/>
      <c r="AO203" s="251" t="e">
        <f t="shared" si="112"/>
        <v>#VALUE!</v>
      </c>
      <c r="AP203" s="252" t="e">
        <f t="shared" si="94"/>
        <v>#VALUE!</v>
      </c>
      <c r="AQ203" s="253" t="e">
        <f t="shared" ca="1" si="113"/>
        <v>#DIV/0!</v>
      </c>
      <c r="AR203" s="253" t="e">
        <f t="shared" ca="1" si="95"/>
        <v>#DIV/0!</v>
      </c>
      <c r="AS203" s="254" t="e">
        <f t="shared" ca="1" si="114"/>
        <v>#VALUE!</v>
      </c>
      <c r="AT203" s="253" t="e">
        <f t="shared" ca="1" si="96"/>
        <v>#DIV/0!</v>
      </c>
      <c r="AU203" s="253" t="e">
        <f t="shared" ca="1" si="97"/>
        <v>#DIV/0!</v>
      </c>
    </row>
    <row r="204" spans="1:47" outlineLevel="1" x14ac:dyDescent="0.3">
      <c r="A204" s="52" t="str">
        <f t="shared" si="115"/>
        <v/>
      </c>
      <c r="B204" s="52" t="str">
        <f t="shared" si="98"/>
        <v/>
      </c>
      <c r="C204" s="236" t="str">
        <f t="shared" si="116"/>
        <v/>
      </c>
      <c r="D204" s="236" t="str">
        <f t="shared" si="99"/>
        <v/>
      </c>
      <c r="E204" s="237" t="str">
        <f t="shared" si="117"/>
        <v/>
      </c>
      <c r="F204" s="237" t="str">
        <f t="shared" si="118"/>
        <v/>
      </c>
      <c r="G204" s="238" t="str">
        <f t="shared" si="119"/>
        <v/>
      </c>
      <c r="H204" s="239" t="str">
        <f t="shared" si="120"/>
        <v/>
      </c>
      <c r="I204" s="237" t="str">
        <f t="shared" si="121"/>
        <v/>
      </c>
      <c r="J204" s="240" t="str">
        <f t="shared" si="122"/>
        <v/>
      </c>
      <c r="K204" s="241" t="str">
        <f t="shared" si="100"/>
        <v/>
      </c>
      <c r="L204" s="242" t="str">
        <f t="shared" si="101"/>
        <v/>
      </c>
      <c r="M204" s="242" t="str">
        <f t="shared" si="102"/>
        <v/>
      </c>
      <c r="N204" s="242" t="str">
        <f t="shared" si="103"/>
        <v/>
      </c>
      <c r="O204" s="243" t="str">
        <f t="shared" si="84"/>
        <v/>
      </c>
      <c r="P204" s="244" t="str">
        <f t="shared" si="104"/>
        <v/>
      </c>
      <c r="Q204" s="244" t="str">
        <f t="shared" si="123"/>
        <v/>
      </c>
      <c r="R204" s="244"/>
      <c r="S204" s="245" t="str">
        <f t="shared" si="105"/>
        <v/>
      </c>
      <c r="T204" s="244" t="str">
        <f t="shared" si="106"/>
        <v/>
      </c>
      <c r="U204" s="244" t="str">
        <f t="shared" si="124"/>
        <v/>
      </c>
      <c r="V204" s="244"/>
      <c r="W204" s="244" t="str">
        <f t="shared" si="125"/>
        <v/>
      </c>
      <c r="X204" s="246" t="str">
        <f t="shared" si="85"/>
        <v/>
      </c>
      <c r="Y204" s="240" t="str">
        <f t="shared" si="107"/>
        <v/>
      </c>
      <c r="Z204" s="240">
        <f t="shared" si="108"/>
        <v>0</v>
      </c>
      <c r="AA204" s="240"/>
      <c r="AB204" s="240">
        <f t="shared" si="86"/>
        <v>0</v>
      </c>
      <c r="AC204" s="244" t="str">
        <f t="shared" si="87"/>
        <v/>
      </c>
      <c r="AD204" s="244" t="str">
        <f t="shared" si="88"/>
        <v/>
      </c>
      <c r="AE204" s="247">
        <f t="shared" si="89"/>
        <v>0</v>
      </c>
      <c r="AF204" s="247" t="str">
        <f t="shared" si="90"/>
        <v/>
      </c>
      <c r="AG204" s="244" t="str">
        <f t="shared" si="91"/>
        <v/>
      </c>
      <c r="AH204" s="61" t="str">
        <f t="shared" si="109"/>
        <v/>
      </c>
      <c r="AI204" s="248">
        <f t="shared" si="110"/>
        <v>0</v>
      </c>
      <c r="AJ204" s="244">
        <f t="shared" si="92"/>
        <v>0</v>
      </c>
      <c r="AK204" s="25"/>
      <c r="AL204" s="249">
        <f t="shared" si="93"/>
        <v>0</v>
      </c>
      <c r="AM204" s="250">
        <f t="shared" si="111"/>
        <v>0</v>
      </c>
      <c r="AN204" s="16"/>
      <c r="AO204" s="251" t="e">
        <f t="shared" si="112"/>
        <v>#VALUE!</v>
      </c>
      <c r="AP204" s="252" t="e">
        <f t="shared" si="94"/>
        <v>#VALUE!</v>
      </c>
      <c r="AQ204" s="253" t="e">
        <f t="shared" ca="1" si="113"/>
        <v>#DIV/0!</v>
      </c>
      <c r="AR204" s="253" t="e">
        <f t="shared" ca="1" si="95"/>
        <v>#DIV/0!</v>
      </c>
      <c r="AS204" s="254" t="e">
        <f t="shared" ca="1" si="114"/>
        <v>#VALUE!</v>
      </c>
      <c r="AT204" s="253" t="e">
        <f t="shared" ca="1" si="96"/>
        <v>#DIV/0!</v>
      </c>
      <c r="AU204" s="253" t="e">
        <f t="shared" ca="1" si="97"/>
        <v>#DIV/0!</v>
      </c>
    </row>
    <row r="205" spans="1:47" outlineLevel="1" x14ac:dyDescent="0.3">
      <c r="A205" s="52" t="str">
        <f t="shared" si="115"/>
        <v/>
      </c>
      <c r="B205" s="52" t="str">
        <f t="shared" si="98"/>
        <v/>
      </c>
      <c r="C205" s="236" t="str">
        <f t="shared" si="116"/>
        <v/>
      </c>
      <c r="D205" s="236" t="str">
        <f t="shared" si="99"/>
        <v/>
      </c>
      <c r="E205" s="237" t="str">
        <f t="shared" si="117"/>
        <v/>
      </c>
      <c r="F205" s="237" t="str">
        <f t="shared" si="118"/>
        <v/>
      </c>
      <c r="G205" s="238" t="str">
        <f t="shared" si="119"/>
        <v/>
      </c>
      <c r="H205" s="239" t="str">
        <f t="shared" si="120"/>
        <v/>
      </c>
      <c r="I205" s="237" t="str">
        <f t="shared" si="121"/>
        <v/>
      </c>
      <c r="J205" s="240" t="str">
        <f t="shared" si="122"/>
        <v/>
      </c>
      <c r="K205" s="241" t="str">
        <f t="shared" si="100"/>
        <v/>
      </c>
      <c r="L205" s="242" t="str">
        <f t="shared" si="101"/>
        <v/>
      </c>
      <c r="M205" s="242" t="str">
        <f t="shared" si="102"/>
        <v/>
      </c>
      <c r="N205" s="242" t="str">
        <f t="shared" si="103"/>
        <v/>
      </c>
      <c r="O205" s="243" t="str">
        <f t="shared" si="84"/>
        <v/>
      </c>
      <c r="P205" s="244" t="str">
        <f t="shared" si="104"/>
        <v/>
      </c>
      <c r="Q205" s="244" t="str">
        <f t="shared" si="123"/>
        <v/>
      </c>
      <c r="R205" s="244"/>
      <c r="S205" s="245" t="str">
        <f t="shared" si="105"/>
        <v/>
      </c>
      <c r="T205" s="244" t="str">
        <f t="shared" si="106"/>
        <v/>
      </c>
      <c r="U205" s="244" t="str">
        <f t="shared" si="124"/>
        <v/>
      </c>
      <c r="V205" s="244"/>
      <c r="W205" s="244" t="str">
        <f t="shared" si="125"/>
        <v/>
      </c>
      <c r="X205" s="246" t="str">
        <f t="shared" si="85"/>
        <v/>
      </c>
      <c r="Y205" s="240" t="str">
        <f t="shared" si="107"/>
        <v/>
      </c>
      <c r="Z205" s="240">
        <f t="shared" si="108"/>
        <v>0</v>
      </c>
      <c r="AA205" s="240"/>
      <c r="AB205" s="240">
        <f t="shared" si="86"/>
        <v>0</v>
      </c>
      <c r="AC205" s="244" t="str">
        <f t="shared" si="87"/>
        <v/>
      </c>
      <c r="AD205" s="244" t="str">
        <f t="shared" si="88"/>
        <v/>
      </c>
      <c r="AE205" s="247">
        <f t="shared" si="89"/>
        <v>0</v>
      </c>
      <c r="AF205" s="247" t="str">
        <f t="shared" si="90"/>
        <v/>
      </c>
      <c r="AG205" s="244" t="str">
        <f t="shared" si="91"/>
        <v/>
      </c>
      <c r="AH205" s="61" t="str">
        <f t="shared" si="109"/>
        <v/>
      </c>
      <c r="AI205" s="248">
        <f t="shared" si="110"/>
        <v>0</v>
      </c>
      <c r="AJ205" s="244">
        <f t="shared" si="92"/>
        <v>0</v>
      </c>
      <c r="AK205" s="25"/>
      <c r="AL205" s="249">
        <f t="shared" si="93"/>
        <v>0</v>
      </c>
      <c r="AM205" s="250">
        <f t="shared" si="111"/>
        <v>0</v>
      </c>
      <c r="AN205" s="16"/>
      <c r="AO205" s="251" t="e">
        <f t="shared" si="112"/>
        <v>#VALUE!</v>
      </c>
      <c r="AP205" s="252" t="e">
        <f t="shared" si="94"/>
        <v>#VALUE!</v>
      </c>
      <c r="AQ205" s="253" t="e">
        <f t="shared" ca="1" si="113"/>
        <v>#DIV/0!</v>
      </c>
      <c r="AR205" s="253" t="e">
        <f t="shared" ca="1" si="95"/>
        <v>#DIV/0!</v>
      </c>
      <c r="AS205" s="254" t="e">
        <f t="shared" ca="1" si="114"/>
        <v>#VALUE!</v>
      </c>
      <c r="AT205" s="253" t="e">
        <f t="shared" ca="1" si="96"/>
        <v>#DIV/0!</v>
      </c>
      <c r="AU205" s="253" t="e">
        <f t="shared" ca="1" si="97"/>
        <v>#DIV/0!</v>
      </c>
    </row>
    <row r="206" spans="1:47" outlineLevel="1" x14ac:dyDescent="0.3">
      <c r="A206" s="52" t="str">
        <f t="shared" si="115"/>
        <v/>
      </c>
      <c r="B206" s="52" t="str">
        <f t="shared" si="98"/>
        <v/>
      </c>
      <c r="C206" s="236" t="str">
        <f t="shared" si="116"/>
        <v/>
      </c>
      <c r="D206" s="236" t="str">
        <f t="shared" si="99"/>
        <v/>
      </c>
      <c r="E206" s="237" t="str">
        <f t="shared" si="117"/>
        <v/>
      </c>
      <c r="F206" s="237" t="str">
        <f t="shared" si="118"/>
        <v/>
      </c>
      <c r="G206" s="238" t="str">
        <f t="shared" si="119"/>
        <v/>
      </c>
      <c r="H206" s="239" t="str">
        <f t="shared" si="120"/>
        <v/>
      </c>
      <c r="I206" s="237" t="str">
        <f t="shared" si="121"/>
        <v/>
      </c>
      <c r="J206" s="240" t="str">
        <f t="shared" si="122"/>
        <v/>
      </c>
      <c r="K206" s="241" t="str">
        <f t="shared" si="100"/>
        <v/>
      </c>
      <c r="L206" s="242" t="str">
        <f t="shared" si="101"/>
        <v/>
      </c>
      <c r="M206" s="242" t="str">
        <f t="shared" si="102"/>
        <v/>
      </c>
      <c r="N206" s="242" t="str">
        <f t="shared" si="103"/>
        <v/>
      </c>
      <c r="O206" s="243" t="str">
        <f t="shared" si="84"/>
        <v/>
      </c>
      <c r="P206" s="244" t="str">
        <f t="shared" si="104"/>
        <v/>
      </c>
      <c r="Q206" s="244" t="str">
        <f t="shared" si="123"/>
        <v/>
      </c>
      <c r="R206" s="244"/>
      <c r="S206" s="245" t="str">
        <f t="shared" si="105"/>
        <v/>
      </c>
      <c r="T206" s="244" t="str">
        <f t="shared" si="106"/>
        <v/>
      </c>
      <c r="U206" s="244" t="str">
        <f t="shared" si="124"/>
        <v/>
      </c>
      <c r="V206" s="244"/>
      <c r="W206" s="244" t="str">
        <f t="shared" si="125"/>
        <v/>
      </c>
      <c r="X206" s="246" t="str">
        <f t="shared" si="85"/>
        <v/>
      </c>
      <c r="Y206" s="240" t="str">
        <f t="shared" si="107"/>
        <v/>
      </c>
      <c r="Z206" s="240">
        <f t="shared" si="108"/>
        <v>0</v>
      </c>
      <c r="AA206" s="240"/>
      <c r="AB206" s="240">
        <f t="shared" si="86"/>
        <v>0</v>
      </c>
      <c r="AC206" s="244" t="str">
        <f t="shared" si="87"/>
        <v/>
      </c>
      <c r="AD206" s="244" t="str">
        <f t="shared" si="88"/>
        <v/>
      </c>
      <c r="AE206" s="247">
        <f t="shared" si="89"/>
        <v>0</v>
      </c>
      <c r="AF206" s="247" t="str">
        <f t="shared" si="90"/>
        <v/>
      </c>
      <c r="AG206" s="244" t="str">
        <f t="shared" si="91"/>
        <v/>
      </c>
      <c r="AH206" s="61" t="str">
        <f t="shared" si="109"/>
        <v/>
      </c>
      <c r="AI206" s="248">
        <f t="shared" si="110"/>
        <v>0</v>
      </c>
      <c r="AJ206" s="244">
        <f t="shared" si="92"/>
        <v>0</v>
      </c>
      <c r="AK206" s="25"/>
      <c r="AL206" s="249">
        <f t="shared" si="93"/>
        <v>0</v>
      </c>
      <c r="AM206" s="250">
        <f t="shared" si="111"/>
        <v>0</v>
      </c>
      <c r="AN206" s="16"/>
      <c r="AO206" s="251" t="e">
        <f t="shared" si="112"/>
        <v>#VALUE!</v>
      </c>
      <c r="AP206" s="252" t="e">
        <f t="shared" si="94"/>
        <v>#VALUE!</v>
      </c>
      <c r="AQ206" s="253" t="e">
        <f t="shared" ca="1" si="113"/>
        <v>#DIV/0!</v>
      </c>
      <c r="AR206" s="253" t="e">
        <f t="shared" ca="1" si="95"/>
        <v>#DIV/0!</v>
      </c>
      <c r="AS206" s="254" t="e">
        <f t="shared" ca="1" si="114"/>
        <v>#VALUE!</v>
      </c>
      <c r="AT206" s="253" t="e">
        <f t="shared" ca="1" si="96"/>
        <v>#DIV/0!</v>
      </c>
      <c r="AU206" s="253" t="e">
        <f t="shared" ca="1" si="97"/>
        <v>#DIV/0!</v>
      </c>
    </row>
    <row r="207" spans="1:47" outlineLevel="1" x14ac:dyDescent="0.3">
      <c r="A207" s="52" t="str">
        <f t="shared" si="115"/>
        <v/>
      </c>
      <c r="B207" s="52" t="str">
        <f t="shared" si="98"/>
        <v/>
      </c>
      <c r="C207" s="236" t="str">
        <f t="shared" si="116"/>
        <v/>
      </c>
      <c r="D207" s="236" t="str">
        <f t="shared" si="99"/>
        <v/>
      </c>
      <c r="E207" s="237" t="str">
        <f t="shared" si="117"/>
        <v/>
      </c>
      <c r="F207" s="237" t="str">
        <f t="shared" si="118"/>
        <v/>
      </c>
      <c r="G207" s="238" t="str">
        <f t="shared" si="119"/>
        <v/>
      </c>
      <c r="H207" s="239" t="str">
        <f t="shared" si="120"/>
        <v/>
      </c>
      <c r="I207" s="237" t="str">
        <f t="shared" si="121"/>
        <v/>
      </c>
      <c r="J207" s="240" t="str">
        <f t="shared" si="122"/>
        <v/>
      </c>
      <c r="K207" s="241" t="str">
        <f t="shared" si="100"/>
        <v/>
      </c>
      <c r="L207" s="242" t="str">
        <f t="shared" si="101"/>
        <v/>
      </c>
      <c r="M207" s="242" t="str">
        <f t="shared" si="102"/>
        <v/>
      </c>
      <c r="N207" s="242" t="str">
        <f t="shared" si="103"/>
        <v/>
      </c>
      <c r="O207" s="243" t="str">
        <f t="shared" si="84"/>
        <v/>
      </c>
      <c r="P207" s="244" t="str">
        <f t="shared" si="104"/>
        <v/>
      </c>
      <c r="Q207" s="244" t="str">
        <f t="shared" si="123"/>
        <v/>
      </c>
      <c r="R207" s="244"/>
      <c r="S207" s="245" t="str">
        <f t="shared" si="105"/>
        <v/>
      </c>
      <c r="T207" s="244" t="str">
        <f t="shared" si="106"/>
        <v/>
      </c>
      <c r="U207" s="244" t="str">
        <f t="shared" si="124"/>
        <v/>
      </c>
      <c r="V207" s="244"/>
      <c r="W207" s="244" t="str">
        <f t="shared" si="125"/>
        <v/>
      </c>
      <c r="X207" s="246" t="str">
        <f t="shared" si="85"/>
        <v/>
      </c>
      <c r="Y207" s="240" t="str">
        <f t="shared" si="107"/>
        <v/>
      </c>
      <c r="Z207" s="240">
        <f t="shared" si="108"/>
        <v>0</v>
      </c>
      <c r="AA207" s="240"/>
      <c r="AB207" s="240">
        <f t="shared" si="86"/>
        <v>0</v>
      </c>
      <c r="AC207" s="244" t="str">
        <f t="shared" si="87"/>
        <v/>
      </c>
      <c r="AD207" s="244" t="str">
        <f t="shared" si="88"/>
        <v/>
      </c>
      <c r="AE207" s="247">
        <f t="shared" si="89"/>
        <v>0</v>
      </c>
      <c r="AF207" s="247" t="str">
        <f t="shared" si="90"/>
        <v/>
      </c>
      <c r="AG207" s="244" t="str">
        <f t="shared" si="91"/>
        <v/>
      </c>
      <c r="AH207" s="61" t="str">
        <f t="shared" si="109"/>
        <v/>
      </c>
      <c r="AI207" s="248">
        <f t="shared" si="110"/>
        <v>0</v>
      </c>
      <c r="AJ207" s="244">
        <f t="shared" si="92"/>
        <v>0</v>
      </c>
      <c r="AK207" s="25"/>
      <c r="AL207" s="249">
        <f t="shared" si="93"/>
        <v>0</v>
      </c>
      <c r="AM207" s="250">
        <f t="shared" si="111"/>
        <v>0</v>
      </c>
      <c r="AN207" s="16"/>
      <c r="AO207" s="251" t="e">
        <f t="shared" si="112"/>
        <v>#VALUE!</v>
      </c>
      <c r="AP207" s="252" t="e">
        <f t="shared" si="94"/>
        <v>#VALUE!</v>
      </c>
      <c r="AQ207" s="253" t="e">
        <f t="shared" ca="1" si="113"/>
        <v>#DIV/0!</v>
      </c>
      <c r="AR207" s="253" t="e">
        <f t="shared" ca="1" si="95"/>
        <v>#DIV/0!</v>
      </c>
      <c r="AS207" s="254" t="e">
        <f t="shared" ca="1" si="114"/>
        <v>#VALUE!</v>
      </c>
      <c r="AT207" s="253" t="e">
        <f t="shared" ca="1" si="96"/>
        <v>#DIV/0!</v>
      </c>
      <c r="AU207" s="253" t="e">
        <f t="shared" ca="1" si="97"/>
        <v>#DIV/0!</v>
      </c>
    </row>
    <row r="208" spans="1:47" outlineLevel="1" x14ac:dyDescent="0.3">
      <c r="A208" s="52" t="str">
        <f t="shared" si="115"/>
        <v/>
      </c>
      <c r="B208" s="52" t="str">
        <f t="shared" si="98"/>
        <v/>
      </c>
      <c r="C208" s="236" t="str">
        <f t="shared" si="116"/>
        <v/>
      </c>
      <c r="D208" s="236" t="str">
        <f t="shared" si="99"/>
        <v/>
      </c>
      <c r="E208" s="237" t="str">
        <f t="shared" si="117"/>
        <v/>
      </c>
      <c r="F208" s="237" t="str">
        <f t="shared" si="118"/>
        <v/>
      </c>
      <c r="G208" s="238" t="str">
        <f t="shared" si="119"/>
        <v/>
      </c>
      <c r="H208" s="239" t="str">
        <f t="shared" si="120"/>
        <v/>
      </c>
      <c r="I208" s="237" t="str">
        <f t="shared" si="121"/>
        <v/>
      </c>
      <c r="J208" s="240" t="str">
        <f t="shared" si="122"/>
        <v/>
      </c>
      <c r="K208" s="241" t="str">
        <f t="shared" si="100"/>
        <v/>
      </c>
      <c r="L208" s="242" t="str">
        <f t="shared" si="101"/>
        <v/>
      </c>
      <c r="M208" s="242" t="str">
        <f t="shared" si="102"/>
        <v/>
      </c>
      <c r="N208" s="242" t="str">
        <f t="shared" si="103"/>
        <v/>
      </c>
      <c r="O208" s="243" t="str">
        <f t="shared" si="84"/>
        <v/>
      </c>
      <c r="P208" s="244" t="str">
        <f t="shared" si="104"/>
        <v/>
      </c>
      <c r="Q208" s="244" t="str">
        <f t="shared" si="123"/>
        <v/>
      </c>
      <c r="R208" s="244"/>
      <c r="S208" s="245" t="str">
        <f t="shared" si="105"/>
        <v/>
      </c>
      <c r="T208" s="244" t="str">
        <f t="shared" si="106"/>
        <v/>
      </c>
      <c r="U208" s="244" t="str">
        <f t="shared" si="124"/>
        <v/>
      </c>
      <c r="V208" s="244"/>
      <c r="W208" s="244" t="str">
        <f t="shared" si="125"/>
        <v/>
      </c>
      <c r="X208" s="246" t="str">
        <f t="shared" si="85"/>
        <v/>
      </c>
      <c r="Y208" s="240" t="str">
        <f t="shared" si="107"/>
        <v/>
      </c>
      <c r="Z208" s="240">
        <f t="shared" si="108"/>
        <v>0</v>
      </c>
      <c r="AA208" s="240"/>
      <c r="AB208" s="240">
        <f t="shared" si="86"/>
        <v>0</v>
      </c>
      <c r="AC208" s="244" t="str">
        <f t="shared" si="87"/>
        <v/>
      </c>
      <c r="AD208" s="244" t="str">
        <f t="shared" si="88"/>
        <v/>
      </c>
      <c r="AE208" s="247">
        <f t="shared" si="89"/>
        <v>0</v>
      </c>
      <c r="AF208" s="247" t="str">
        <f t="shared" si="90"/>
        <v/>
      </c>
      <c r="AG208" s="244" t="str">
        <f t="shared" si="91"/>
        <v/>
      </c>
      <c r="AH208" s="61" t="str">
        <f t="shared" si="109"/>
        <v/>
      </c>
      <c r="AI208" s="248">
        <f t="shared" si="110"/>
        <v>0</v>
      </c>
      <c r="AJ208" s="244">
        <f t="shared" si="92"/>
        <v>0</v>
      </c>
      <c r="AK208" s="25"/>
      <c r="AL208" s="249">
        <f t="shared" si="93"/>
        <v>0</v>
      </c>
      <c r="AM208" s="250">
        <f t="shared" si="111"/>
        <v>0</v>
      </c>
      <c r="AN208" s="16"/>
      <c r="AO208" s="251" t="e">
        <f t="shared" si="112"/>
        <v>#VALUE!</v>
      </c>
      <c r="AP208" s="252" t="e">
        <f t="shared" si="94"/>
        <v>#VALUE!</v>
      </c>
      <c r="AQ208" s="253" t="e">
        <f t="shared" ca="1" si="113"/>
        <v>#DIV/0!</v>
      </c>
      <c r="AR208" s="253" t="e">
        <f t="shared" ca="1" si="95"/>
        <v>#DIV/0!</v>
      </c>
      <c r="AS208" s="254" t="e">
        <f t="shared" ca="1" si="114"/>
        <v>#VALUE!</v>
      </c>
      <c r="AT208" s="253" t="e">
        <f t="shared" ca="1" si="96"/>
        <v>#DIV/0!</v>
      </c>
      <c r="AU208" s="253" t="e">
        <f t="shared" ca="1" si="97"/>
        <v>#DIV/0!</v>
      </c>
    </row>
    <row r="209" spans="1:47" outlineLevel="1" x14ac:dyDescent="0.3">
      <c r="A209" s="52" t="str">
        <f t="shared" si="115"/>
        <v/>
      </c>
      <c r="B209" s="52" t="str">
        <f t="shared" si="98"/>
        <v/>
      </c>
      <c r="C209" s="236" t="str">
        <f t="shared" si="116"/>
        <v/>
      </c>
      <c r="D209" s="236" t="str">
        <f t="shared" si="99"/>
        <v/>
      </c>
      <c r="E209" s="237" t="str">
        <f t="shared" si="117"/>
        <v/>
      </c>
      <c r="F209" s="237" t="str">
        <f t="shared" si="118"/>
        <v/>
      </c>
      <c r="G209" s="238" t="str">
        <f t="shared" si="119"/>
        <v/>
      </c>
      <c r="H209" s="239" t="str">
        <f t="shared" si="120"/>
        <v/>
      </c>
      <c r="I209" s="237" t="str">
        <f t="shared" si="121"/>
        <v/>
      </c>
      <c r="J209" s="240" t="str">
        <f t="shared" si="122"/>
        <v/>
      </c>
      <c r="K209" s="241" t="str">
        <f t="shared" si="100"/>
        <v/>
      </c>
      <c r="L209" s="242" t="str">
        <f t="shared" si="101"/>
        <v/>
      </c>
      <c r="M209" s="242" t="str">
        <f t="shared" si="102"/>
        <v/>
      </c>
      <c r="N209" s="242" t="str">
        <f t="shared" si="103"/>
        <v/>
      </c>
      <c r="O209" s="243" t="str">
        <f t="shared" si="84"/>
        <v/>
      </c>
      <c r="P209" s="244" t="str">
        <f t="shared" si="104"/>
        <v/>
      </c>
      <c r="Q209" s="244" t="str">
        <f t="shared" si="123"/>
        <v/>
      </c>
      <c r="R209" s="244"/>
      <c r="S209" s="245" t="str">
        <f t="shared" si="105"/>
        <v/>
      </c>
      <c r="T209" s="244" t="str">
        <f t="shared" si="106"/>
        <v/>
      </c>
      <c r="U209" s="244" t="str">
        <f t="shared" si="124"/>
        <v/>
      </c>
      <c r="V209" s="244"/>
      <c r="W209" s="244" t="str">
        <f t="shared" si="125"/>
        <v/>
      </c>
      <c r="X209" s="246" t="str">
        <f t="shared" si="85"/>
        <v/>
      </c>
      <c r="Y209" s="240" t="str">
        <f t="shared" si="107"/>
        <v/>
      </c>
      <c r="Z209" s="240">
        <f t="shared" si="108"/>
        <v>0</v>
      </c>
      <c r="AA209" s="240"/>
      <c r="AB209" s="240">
        <f t="shared" si="86"/>
        <v>0</v>
      </c>
      <c r="AC209" s="244" t="str">
        <f t="shared" si="87"/>
        <v/>
      </c>
      <c r="AD209" s="244" t="str">
        <f t="shared" si="88"/>
        <v/>
      </c>
      <c r="AE209" s="247">
        <f t="shared" si="89"/>
        <v>0</v>
      </c>
      <c r="AF209" s="247" t="str">
        <f t="shared" si="90"/>
        <v/>
      </c>
      <c r="AG209" s="244" t="str">
        <f t="shared" si="91"/>
        <v/>
      </c>
      <c r="AH209" s="61" t="str">
        <f t="shared" si="109"/>
        <v/>
      </c>
      <c r="AI209" s="248">
        <f t="shared" si="110"/>
        <v>0</v>
      </c>
      <c r="AJ209" s="244">
        <f t="shared" si="92"/>
        <v>0</v>
      </c>
      <c r="AK209" s="25"/>
      <c r="AL209" s="249">
        <f t="shared" si="93"/>
        <v>0</v>
      </c>
      <c r="AM209" s="250">
        <f t="shared" si="111"/>
        <v>0</v>
      </c>
      <c r="AN209" s="16"/>
      <c r="AO209" s="251" t="e">
        <f t="shared" si="112"/>
        <v>#VALUE!</v>
      </c>
      <c r="AP209" s="252" t="e">
        <f t="shared" si="94"/>
        <v>#VALUE!</v>
      </c>
      <c r="AQ209" s="253" t="e">
        <f t="shared" ca="1" si="113"/>
        <v>#DIV/0!</v>
      </c>
      <c r="AR209" s="253" t="e">
        <f t="shared" ca="1" si="95"/>
        <v>#DIV/0!</v>
      </c>
      <c r="AS209" s="254" t="e">
        <f t="shared" ca="1" si="114"/>
        <v>#VALUE!</v>
      </c>
      <c r="AT209" s="253" t="e">
        <f t="shared" ca="1" si="96"/>
        <v>#DIV/0!</v>
      </c>
      <c r="AU209" s="253" t="e">
        <f t="shared" ca="1" si="97"/>
        <v>#DIV/0!</v>
      </c>
    </row>
    <row r="210" spans="1:47" outlineLevel="1" x14ac:dyDescent="0.3">
      <c r="A210" s="52" t="str">
        <f t="shared" si="115"/>
        <v/>
      </c>
      <c r="B210" s="52" t="str">
        <f t="shared" si="98"/>
        <v/>
      </c>
      <c r="C210" s="236" t="str">
        <f t="shared" si="116"/>
        <v/>
      </c>
      <c r="D210" s="236" t="str">
        <f t="shared" si="99"/>
        <v/>
      </c>
      <c r="E210" s="237" t="str">
        <f t="shared" si="117"/>
        <v/>
      </c>
      <c r="F210" s="237" t="str">
        <f t="shared" si="118"/>
        <v/>
      </c>
      <c r="G210" s="238" t="str">
        <f t="shared" si="119"/>
        <v/>
      </c>
      <c r="H210" s="239" t="str">
        <f t="shared" si="120"/>
        <v/>
      </c>
      <c r="I210" s="237" t="str">
        <f t="shared" si="121"/>
        <v/>
      </c>
      <c r="J210" s="240" t="str">
        <f t="shared" si="122"/>
        <v/>
      </c>
      <c r="K210" s="241" t="str">
        <f t="shared" si="100"/>
        <v/>
      </c>
      <c r="L210" s="242" t="str">
        <f t="shared" si="101"/>
        <v/>
      </c>
      <c r="M210" s="242" t="str">
        <f t="shared" si="102"/>
        <v/>
      </c>
      <c r="N210" s="242" t="str">
        <f t="shared" si="103"/>
        <v/>
      </c>
      <c r="O210" s="243" t="str">
        <f t="shared" si="84"/>
        <v/>
      </c>
      <c r="P210" s="244" t="str">
        <f t="shared" si="104"/>
        <v/>
      </c>
      <c r="Q210" s="244" t="str">
        <f t="shared" si="123"/>
        <v/>
      </c>
      <c r="R210" s="244"/>
      <c r="S210" s="245" t="str">
        <f t="shared" si="105"/>
        <v/>
      </c>
      <c r="T210" s="244" t="str">
        <f t="shared" si="106"/>
        <v/>
      </c>
      <c r="U210" s="244" t="str">
        <f t="shared" si="124"/>
        <v/>
      </c>
      <c r="V210" s="244"/>
      <c r="W210" s="244" t="str">
        <f t="shared" si="125"/>
        <v/>
      </c>
      <c r="X210" s="246" t="str">
        <f t="shared" si="85"/>
        <v/>
      </c>
      <c r="Y210" s="240" t="str">
        <f t="shared" si="107"/>
        <v/>
      </c>
      <c r="Z210" s="240">
        <f t="shared" si="108"/>
        <v>0</v>
      </c>
      <c r="AA210" s="240"/>
      <c r="AB210" s="240">
        <f t="shared" si="86"/>
        <v>0</v>
      </c>
      <c r="AC210" s="244" t="str">
        <f t="shared" si="87"/>
        <v/>
      </c>
      <c r="AD210" s="244" t="str">
        <f t="shared" si="88"/>
        <v/>
      </c>
      <c r="AE210" s="247">
        <f t="shared" si="89"/>
        <v>0</v>
      </c>
      <c r="AF210" s="247" t="str">
        <f t="shared" si="90"/>
        <v/>
      </c>
      <c r="AG210" s="244" t="str">
        <f t="shared" si="91"/>
        <v/>
      </c>
      <c r="AH210" s="61" t="str">
        <f t="shared" si="109"/>
        <v/>
      </c>
      <c r="AI210" s="248">
        <f t="shared" si="110"/>
        <v>0</v>
      </c>
      <c r="AJ210" s="244">
        <f t="shared" si="92"/>
        <v>0</v>
      </c>
      <c r="AK210" s="25"/>
      <c r="AL210" s="249">
        <f t="shared" si="93"/>
        <v>0</v>
      </c>
      <c r="AM210" s="250">
        <f t="shared" si="111"/>
        <v>0</v>
      </c>
      <c r="AN210" s="16"/>
      <c r="AO210" s="251" t="e">
        <f t="shared" si="112"/>
        <v>#VALUE!</v>
      </c>
      <c r="AP210" s="252" t="e">
        <f t="shared" si="94"/>
        <v>#VALUE!</v>
      </c>
      <c r="AQ210" s="253" t="e">
        <f t="shared" ca="1" si="113"/>
        <v>#DIV/0!</v>
      </c>
      <c r="AR210" s="253" t="e">
        <f t="shared" ca="1" si="95"/>
        <v>#DIV/0!</v>
      </c>
      <c r="AS210" s="254" t="e">
        <f t="shared" ca="1" si="114"/>
        <v>#VALUE!</v>
      </c>
      <c r="AT210" s="253" t="e">
        <f t="shared" ca="1" si="96"/>
        <v>#DIV/0!</v>
      </c>
      <c r="AU210" s="253" t="e">
        <f t="shared" ca="1" si="97"/>
        <v>#DIV/0!</v>
      </c>
    </row>
    <row r="211" spans="1:47" outlineLevel="1" x14ac:dyDescent="0.3">
      <c r="A211" s="52" t="str">
        <f t="shared" si="115"/>
        <v/>
      </c>
      <c r="B211" s="52" t="str">
        <f t="shared" si="98"/>
        <v/>
      </c>
      <c r="C211" s="236" t="str">
        <f t="shared" si="116"/>
        <v/>
      </c>
      <c r="D211" s="236" t="str">
        <f t="shared" si="99"/>
        <v/>
      </c>
      <c r="E211" s="237" t="str">
        <f t="shared" si="117"/>
        <v/>
      </c>
      <c r="F211" s="237" t="str">
        <f t="shared" si="118"/>
        <v/>
      </c>
      <c r="G211" s="238" t="str">
        <f t="shared" si="119"/>
        <v/>
      </c>
      <c r="H211" s="239" t="str">
        <f t="shared" si="120"/>
        <v/>
      </c>
      <c r="I211" s="237" t="str">
        <f t="shared" si="121"/>
        <v/>
      </c>
      <c r="J211" s="240" t="str">
        <f t="shared" si="122"/>
        <v/>
      </c>
      <c r="K211" s="241" t="str">
        <f t="shared" si="100"/>
        <v/>
      </c>
      <c r="L211" s="242" t="str">
        <f t="shared" si="101"/>
        <v/>
      </c>
      <c r="M211" s="242" t="str">
        <f t="shared" si="102"/>
        <v/>
      </c>
      <c r="N211" s="242" t="str">
        <f t="shared" si="103"/>
        <v/>
      </c>
      <c r="O211" s="243" t="str">
        <f t="shared" si="84"/>
        <v/>
      </c>
      <c r="P211" s="244" t="str">
        <f t="shared" si="104"/>
        <v/>
      </c>
      <c r="Q211" s="244" t="str">
        <f t="shared" si="123"/>
        <v/>
      </c>
      <c r="R211" s="244"/>
      <c r="S211" s="245" t="str">
        <f t="shared" si="105"/>
        <v/>
      </c>
      <c r="T211" s="244" t="str">
        <f t="shared" si="106"/>
        <v/>
      </c>
      <c r="U211" s="244" t="str">
        <f t="shared" si="124"/>
        <v/>
      </c>
      <c r="V211" s="244"/>
      <c r="W211" s="244" t="str">
        <f t="shared" si="125"/>
        <v/>
      </c>
      <c r="X211" s="246" t="str">
        <f t="shared" si="85"/>
        <v/>
      </c>
      <c r="Y211" s="240" t="str">
        <f t="shared" si="107"/>
        <v/>
      </c>
      <c r="Z211" s="240">
        <f t="shared" si="108"/>
        <v>0</v>
      </c>
      <c r="AA211" s="240"/>
      <c r="AB211" s="240">
        <f t="shared" si="86"/>
        <v>0</v>
      </c>
      <c r="AC211" s="244" t="str">
        <f t="shared" si="87"/>
        <v/>
      </c>
      <c r="AD211" s="244" t="str">
        <f t="shared" si="88"/>
        <v/>
      </c>
      <c r="AE211" s="247">
        <f t="shared" si="89"/>
        <v>0</v>
      </c>
      <c r="AF211" s="247" t="str">
        <f t="shared" si="90"/>
        <v/>
      </c>
      <c r="AG211" s="244" t="str">
        <f t="shared" si="91"/>
        <v/>
      </c>
      <c r="AH211" s="61" t="str">
        <f t="shared" si="109"/>
        <v/>
      </c>
      <c r="AI211" s="248">
        <f t="shared" si="110"/>
        <v>0</v>
      </c>
      <c r="AJ211" s="244">
        <f t="shared" si="92"/>
        <v>0</v>
      </c>
      <c r="AK211" s="25"/>
      <c r="AL211" s="249">
        <f t="shared" si="93"/>
        <v>0</v>
      </c>
      <c r="AM211" s="250">
        <f t="shared" si="111"/>
        <v>0</v>
      </c>
      <c r="AN211" s="16"/>
      <c r="AO211" s="251" t="e">
        <f t="shared" si="112"/>
        <v>#VALUE!</v>
      </c>
      <c r="AP211" s="252" t="e">
        <f t="shared" si="94"/>
        <v>#VALUE!</v>
      </c>
      <c r="AQ211" s="253" t="e">
        <f t="shared" ca="1" si="113"/>
        <v>#DIV/0!</v>
      </c>
      <c r="AR211" s="253" t="e">
        <f t="shared" ca="1" si="95"/>
        <v>#DIV/0!</v>
      </c>
      <c r="AS211" s="254" t="e">
        <f t="shared" ca="1" si="114"/>
        <v>#VALUE!</v>
      </c>
      <c r="AT211" s="253" t="e">
        <f t="shared" ca="1" si="96"/>
        <v>#DIV/0!</v>
      </c>
      <c r="AU211" s="253" t="e">
        <f t="shared" ca="1" si="97"/>
        <v>#DIV/0!</v>
      </c>
    </row>
    <row r="212" spans="1:47" outlineLevel="1" x14ac:dyDescent="0.3">
      <c r="A212" s="52" t="str">
        <f t="shared" si="115"/>
        <v/>
      </c>
      <c r="B212" s="52" t="str">
        <f t="shared" si="98"/>
        <v/>
      </c>
      <c r="C212" s="236" t="str">
        <f t="shared" si="116"/>
        <v/>
      </c>
      <c r="D212" s="236" t="str">
        <f t="shared" si="99"/>
        <v/>
      </c>
      <c r="E212" s="237" t="str">
        <f t="shared" si="117"/>
        <v/>
      </c>
      <c r="F212" s="237" t="str">
        <f t="shared" si="118"/>
        <v/>
      </c>
      <c r="G212" s="238" t="str">
        <f t="shared" si="119"/>
        <v/>
      </c>
      <c r="H212" s="239" t="str">
        <f t="shared" si="120"/>
        <v/>
      </c>
      <c r="I212" s="237" t="str">
        <f t="shared" si="121"/>
        <v/>
      </c>
      <c r="J212" s="240" t="str">
        <f t="shared" si="122"/>
        <v/>
      </c>
      <c r="K212" s="241" t="str">
        <f t="shared" si="100"/>
        <v/>
      </c>
      <c r="L212" s="242" t="str">
        <f t="shared" si="101"/>
        <v/>
      </c>
      <c r="M212" s="242" t="str">
        <f t="shared" si="102"/>
        <v/>
      </c>
      <c r="N212" s="242" t="str">
        <f t="shared" si="103"/>
        <v/>
      </c>
      <c r="O212" s="243" t="str">
        <f t="shared" si="84"/>
        <v/>
      </c>
      <c r="P212" s="244" t="str">
        <f t="shared" si="104"/>
        <v/>
      </c>
      <c r="Q212" s="244" t="str">
        <f t="shared" si="123"/>
        <v/>
      </c>
      <c r="R212" s="244"/>
      <c r="S212" s="245" t="str">
        <f t="shared" si="105"/>
        <v/>
      </c>
      <c r="T212" s="244" t="str">
        <f t="shared" si="106"/>
        <v/>
      </c>
      <c r="U212" s="244" t="str">
        <f t="shared" si="124"/>
        <v/>
      </c>
      <c r="V212" s="244"/>
      <c r="W212" s="244" t="str">
        <f t="shared" si="125"/>
        <v/>
      </c>
      <c r="X212" s="246" t="str">
        <f t="shared" si="85"/>
        <v/>
      </c>
      <c r="Y212" s="240" t="str">
        <f t="shared" si="107"/>
        <v/>
      </c>
      <c r="Z212" s="240">
        <f t="shared" si="108"/>
        <v>0</v>
      </c>
      <c r="AA212" s="240"/>
      <c r="AB212" s="240">
        <f t="shared" si="86"/>
        <v>0</v>
      </c>
      <c r="AC212" s="244" t="str">
        <f t="shared" si="87"/>
        <v/>
      </c>
      <c r="AD212" s="244" t="str">
        <f t="shared" si="88"/>
        <v/>
      </c>
      <c r="AE212" s="247">
        <f t="shared" si="89"/>
        <v>0</v>
      </c>
      <c r="AF212" s="247" t="str">
        <f t="shared" si="90"/>
        <v/>
      </c>
      <c r="AG212" s="244" t="str">
        <f t="shared" si="91"/>
        <v/>
      </c>
      <c r="AH212" s="61" t="str">
        <f t="shared" si="109"/>
        <v/>
      </c>
      <c r="AI212" s="248">
        <f t="shared" si="110"/>
        <v>0</v>
      </c>
      <c r="AJ212" s="244">
        <f t="shared" si="92"/>
        <v>0</v>
      </c>
      <c r="AK212" s="25"/>
      <c r="AL212" s="249">
        <f t="shared" si="93"/>
        <v>0</v>
      </c>
      <c r="AM212" s="250">
        <f t="shared" si="111"/>
        <v>0</v>
      </c>
      <c r="AN212" s="16"/>
      <c r="AO212" s="251" t="e">
        <f t="shared" si="112"/>
        <v>#VALUE!</v>
      </c>
      <c r="AP212" s="252" t="e">
        <f t="shared" si="94"/>
        <v>#VALUE!</v>
      </c>
      <c r="AQ212" s="253" t="e">
        <f t="shared" ca="1" si="113"/>
        <v>#DIV/0!</v>
      </c>
      <c r="AR212" s="253" t="e">
        <f t="shared" ca="1" si="95"/>
        <v>#DIV/0!</v>
      </c>
      <c r="AS212" s="254" t="e">
        <f t="shared" ca="1" si="114"/>
        <v>#VALUE!</v>
      </c>
      <c r="AT212" s="253" t="e">
        <f t="shared" ca="1" si="96"/>
        <v>#DIV/0!</v>
      </c>
      <c r="AU212" s="253" t="e">
        <f t="shared" ca="1" si="97"/>
        <v>#DIV/0!</v>
      </c>
    </row>
    <row r="213" spans="1:47" outlineLevel="1" x14ac:dyDescent="0.3">
      <c r="A213" s="52" t="str">
        <f t="shared" si="115"/>
        <v/>
      </c>
      <c r="B213" s="52" t="str">
        <f t="shared" si="98"/>
        <v/>
      </c>
      <c r="C213" s="236" t="str">
        <f t="shared" si="116"/>
        <v/>
      </c>
      <c r="D213" s="236" t="str">
        <f t="shared" si="99"/>
        <v/>
      </c>
      <c r="E213" s="237" t="str">
        <f t="shared" si="117"/>
        <v/>
      </c>
      <c r="F213" s="237" t="str">
        <f t="shared" si="118"/>
        <v/>
      </c>
      <c r="G213" s="238" t="str">
        <f t="shared" si="119"/>
        <v/>
      </c>
      <c r="H213" s="239" t="str">
        <f t="shared" si="120"/>
        <v/>
      </c>
      <c r="I213" s="237" t="str">
        <f t="shared" si="121"/>
        <v/>
      </c>
      <c r="J213" s="240" t="str">
        <f t="shared" si="122"/>
        <v/>
      </c>
      <c r="K213" s="241" t="str">
        <f t="shared" si="100"/>
        <v/>
      </c>
      <c r="L213" s="242" t="str">
        <f t="shared" si="101"/>
        <v/>
      </c>
      <c r="M213" s="242" t="str">
        <f t="shared" si="102"/>
        <v/>
      </c>
      <c r="N213" s="242" t="str">
        <f t="shared" si="103"/>
        <v/>
      </c>
      <c r="O213" s="243" t="str">
        <f t="shared" si="84"/>
        <v/>
      </c>
      <c r="P213" s="244" t="str">
        <f t="shared" si="104"/>
        <v/>
      </c>
      <c r="Q213" s="244" t="str">
        <f t="shared" si="123"/>
        <v/>
      </c>
      <c r="R213" s="244"/>
      <c r="S213" s="245" t="str">
        <f t="shared" si="105"/>
        <v/>
      </c>
      <c r="T213" s="244" t="str">
        <f t="shared" si="106"/>
        <v/>
      </c>
      <c r="U213" s="244" t="str">
        <f t="shared" si="124"/>
        <v/>
      </c>
      <c r="V213" s="244"/>
      <c r="W213" s="244" t="str">
        <f t="shared" si="125"/>
        <v/>
      </c>
      <c r="X213" s="246" t="str">
        <f t="shared" si="85"/>
        <v/>
      </c>
      <c r="Y213" s="240" t="str">
        <f t="shared" si="107"/>
        <v/>
      </c>
      <c r="Z213" s="240">
        <f t="shared" si="108"/>
        <v>0</v>
      </c>
      <c r="AA213" s="240"/>
      <c r="AB213" s="240">
        <f t="shared" si="86"/>
        <v>0</v>
      </c>
      <c r="AC213" s="244" t="str">
        <f t="shared" si="87"/>
        <v/>
      </c>
      <c r="AD213" s="244" t="str">
        <f t="shared" si="88"/>
        <v/>
      </c>
      <c r="AE213" s="247">
        <f t="shared" si="89"/>
        <v>0</v>
      </c>
      <c r="AF213" s="247" t="str">
        <f t="shared" si="90"/>
        <v/>
      </c>
      <c r="AG213" s="244" t="str">
        <f t="shared" si="91"/>
        <v/>
      </c>
      <c r="AH213" s="61" t="str">
        <f t="shared" si="109"/>
        <v/>
      </c>
      <c r="AI213" s="248">
        <f t="shared" si="110"/>
        <v>0</v>
      </c>
      <c r="AJ213" s="244">
        <f t="shared" si="92"/>
        <v>0</v>
      </c>
      <c r="AK213" s="25"/>
      <c r="AL213" s="249">
        <f t="shared" si="93"/>
        <v>0</v>
      </c>
      <c r="AM213" s="250">
        <f t="shared" si="111"/>
        <v>0</v>
      </c>
      <c r="AN213" s="16"/>
      <c r="AO213" s="251" t="e">
        <f t="shared" si="112"/>
        <v>#VALUE!</v>
      </c>
      <c r="AP213" s="252" t="e">
        <f t="shared" si="94"/>
        <v>#VALUE!</v>
      </c>
      <c r="AQ213" s="253" t="e">
        <f t="shared" ca="1" si="113"/>
        <v>#DIV/0!</v>
      </c>
      <c r="AR213" s="253" t="e">
        <f t="shared" ca="1" si="95"/>
        <v>#DIV/0!</v>
      </c>
      <c r="AS213" s="254" t="e">
        <f t="shared" ca="1" si="114"/>
        <v>#VALUE!</v>
      </c>
      <c r="AT213" s="253" t="e">
        <f t="shared" ca="1" si="96"/>
        <v>#DIV/0!</v>
      </c>
      <c r="AU213" s="253" t="e">
        <f t="shared" ca="1" si="97"/>
        <v>#DIV/0!</v>
      </c>
    </row>
    <row r="214" spans="1:47" outlineLevel="1" x14ac:dyDescent="0.3">
      <c r="A214" s="52" t="str">
        <f t="shared" si="115"/>
        <v/>
      </c>
      <c r="B214" s="52" t="str">
        <f t="shared" si="98"/>
        <v/>
      </c>
      <c r="C214" s="236" t="str">
        <f t="shared" si="116"/>
        <v/>
      </c>
      <c r="D214" s="236" t="str">
        <f t="shared" si="99"/>
        <v/>
      </c>
      <c r="E214" s="237" t="str">
        <f t="shared" si="117"/>
        <v/>
      </c>
      <c r="F214" s="237" t="str">
        <f t="shared" si="118"/>
        <v/>
      </c>
      <c r="G214" s="238" t="str">
        <f t="shared" si="119"/>
        <v/>
      </c>
      <c r="H214" s="239" t="str">
        <f t="shared" si="120"/>
        <v/>
      </c>
      <c r="I214" s="237" t="str">
        <f t="shared" si="121"/>
        <v/>
      </c>
      <c r="J214" s="240" t="str">
        <f t="shared" si="122"/>
        <v/>
      </c>
      <c r="K214" s="241" t="str">
        <f t="shared" si="100"/>
        <v/>
      </c>
      <c r="L214" s="242" t="str">
        <f t="shared" si="101"/>
        <v/>
      </c>
      <c r="M214" s="242" t="str">
        <f t="shared" si="102"/>
        <v/>
      </c>
      <c r="N214" s="242" t="str">
        <f t="shared" si="103"/>
        <v/>
      </c>
      <c r="O214" s="243" t="str">
        <f t="shared" si="84"/>
        <v/>
      </c>
      <c r="P214" s="244" t="str">
        <f t="shared" si="104"/>
        <v/>
      </c>
      <c r="Q214" s="244" t="str">
        <f t="shared" si="123"/>
        <v/>
      </c>
      <c r="R214" s="244"/>
      <c r="S214" s="245" t="str">
        <f t="shared" si="105"/>
        <v/>
      </c>
      <c r="T214" s="244" t="str">
        <f t="shared" si="106"/>
        <v/>
      </c>
      <c r="U214" s="244" t="str">
        <f t="shared" si="124"/>
        <v/>
      </c>
      <c r="V214" s="244"/>
      <c r="W214" s="244" t="str">
        <f t="shared" si="125"/>
        <v/>
      </c>
      <c r="X214" s="246" t="str">
        <f t="shared" si="85"/>
        <v/>
      </c>
      <c r="Y214" s="240" t="str">
        <f t="shared" si="107"/>
        <v/>
      </c>
      <c r="Z214" s="240">
        <f t="shared" si="108"/>
        <v>0</v>
      </c>
      <c r="AA214" s="240"/>
      <c r="AB214" s="240">
        <f t="shared" si="86"/>
        <v>0</v>
      </c>
      <c r="AC214" s="244" t="str">
        <f t="shared" si="87"/>
        <v/>
      </c>
      <c r="AD214" s="244" t="str">
        <f t="shared" si="88"/>
        <v/>
      </c>
      <c r="AE214" s="247">
        <f t="shared" si="89"/>
        <v>0</v>
      </c>
      <c r="AF214" s="247" t="str">
        <f t="shared" si="90"/>
        <v/>
      </c>
      <c r="AG214" s="244" t="str">
        <f t="shared" si="91"/>
        <v/>
      </c>
      <c r="AH214" s="61" t="str">
        <f t="shared" si="109"/>
        <v/>
      </c>
      <c r="AI214" s="248">
        <f t="shared" si="110"/>
        <v>0</v>
      </c>
      <c r="AJ214" s="244">
        <f t="shared" si="92"/>
        <v>0</v>
      </c>
      <c r="AK214" s="25"/>
      <c r="AL214" s="249">
        <f t="shared" si="93"/>
        <v>0</v>
      </c>
      <c r="AM214" s="250">
        <f t="shared" si="111"/>
        <v>0</v>
      </c>
      <c r="AN214" s="16"/>
      <c r="AO214" s="251" t="e">
        <f t="shared" si="112"/>
        <v>#VALUE!</v>
      </c>
      <c r="AP214" s="252" t="e">
        <f t="shared" si="94"/>
        <v>#VALUE!</v>
      </c>
      <c r="AQ214" s="253" t="e">
        <f t="shared" ca="1" si="113"/>
        <v>#DIV/0!</v>
      </c>
      <c r="AR214" s="253" t="e">
        <f t="shared" ca="1" si="95"/>
        <v>#DIV/0!</v>
      </c>
      <c r="AS214" s="254" t="e">
        <f t="shared" ca="1" si="114"/>
        <v>#VALUE!</v>
      </c>
      <c r="AT214" s="253" t="e">
        <f t="shared" ca="1" si="96"/>
        <v>#DIV/0!</v>
      </c>
      <c r="AU214" s="253" t="e">
        <f t="shared" ca="1" si="97"/>
        <v>#DIV/0!</v>
      </c>
    </row>
    <row r="215" spans="1:47" outlineLevel="1" x14ac:dyDescent="0.3">
      <c r="A215" s="52" t="str">
        <f t="shared" si="115"/>
        <v/>
      </c>
      <c r="B215" s="52" t="str">
        <f t="shared" si="98"/>
        <v/>
      </c>
      <c r="C215" s="236" t="str">
        <f t="shared" si="116"/>
        <v/>
      </c>
      <c r="D215" s="236" t="str">
        <f t="shared" si="99"/>
        <v/>
      </c>
      <c r="E215" s="237" t="str">
        <f t="shared" si="117"/>
        <v/>
      </c>
      <c r="F215" s="237" t="str">
        <f t="shared" si="118"/>
        <v/>
      </c>
      <c r="G215" s="238" t="str">
        <f t="shared" si="119"/>
        <v/>
      </c>
      <c r="H215" s="239" t="str">
        <f t="shared" si="120"/>
        <v/>
      </c>
      <c r="I215" s="237" t="str">
        <f t="shared" si="121"/>
        <v/>
      </c>
      <c r="J215" s="240" t="str">
        <f t="shared" si="122"/>
        <v/>
      </c>
      <c r="K215" s="241" t="str">
        <f t="shared" si="100"/>
        <v/>
      </c>
      <c r="L215" s="242" t="str">
        <f t="shared" si="101"/>
        <v/>
      </c>
      <c r="M215" s="242" t="str">
        <f t="shared" si="102"/>
        <v/>
      </c>
      <c r="N215" s="242" t="str">
        <f t="shared" si="103"/>
        <v/>
      </c>
      <c r="O215" s="243" t="str">
        <f t="shared" si="84"/>
        <v/>
      </c>
      <c r="P215" s="244" t="str">
        <f t="shared" si="104"/>
        <v/>
      </c>
      <c r="Q215" s="244" t="str">
        <f t="shared" si="123"/>
        <v/>
      </c>
      <c r="R215" s="244"/>
      <c r="S215" s="245" t="str">
        <f t="shared" si="105"/>
        <v/>
      </c>
      <c r="T215" s="244" t="str">
        <f t="shared" si="106"/>
        <v/>
      </c>
      <c r="U215" s="244" t="str">
        <f t="shared" si="124"/>
        <v/>
      </c>
      <c r="V215" s="244"/>
      <c r="W215" s="244" t="str">
        <f t="shared" si="125"/>
        <v/>
      </c>
      <c r="X215" s="246" t="str">
        <f t="shared" si="85"/>
        <v/>
      </c>
      <c r="Y215" s="240" t="str">
        <f t="shared" si="107"/>
        <v/>
      </c>
      <c r="Z215" s="240">
        <f t="shared" si="108"/>
        <v>0</v>
      </c>
      <c r="AA215" s="240"/>
      <c r="AB215" s="240">
        <f t="shared" si="86"/>
        <v>0</v>
      </c>
      <c r="AC215" s="244" t="str">
        <f t="shared" si="87"/>
        <v/>
      </c>
      <c r="AD215" s="244" t="str">
        <f t="shared" si="88"/>
        <v/>
      </c>
      <c r="AE215" s="247">
        <f t="shared" si="89"/>
        <v>0</v>
      </c>
      <c r="AF215" s="247" t="str">
        <f t="shared" si="90"/>
        <v/>
      </c>
      <c r="AG215" s="244" t="str">
        <f t="shared" si="91"/>
        <v/>
      </c>
      <c r="AH215" s="61" t="str">
        <f t="shared" si="109"/>
        <v/>
      </c>
      <c r="AI215" s="248">
        <f t="shared" si="110"/>
        <v>0</v>
      </c>
      <c r="AJ215" s="244">
        <f t="shared" si="92"/>
        <v>0</v>
      </c>
      <c r="AK215" s="25"/>
      <c r="AL215" s="249">
        <f t="shared" si="93"/>
        <v>0</v>
      </c>
      <c r="AM215" s="250">
        <f t="shared" si="111"/>
        <v>0</v>
      </c>
      <c r="AN215" s="16"/>
      <c r="AO215" s="251" t="e">
        <f t="shared" si="112"/>
        <v>#VALUE!</v>
      </c>
      <c r="AP215" s="252" t="e">
        <f t="shared" si="94"/>
        <v>#VALUE!</v>
      </c>
      <c r="AQ215" s="253" t="e">
        <f t="shared" ca="1" si="113"/>
        <v>#DIV/0!</v>
      </c>
      <c r="AR215" s="253" t="e">
        <f t="shared" ca="1" si="95"/>
        <v>#DIV/0!</v>
      </c>
      <c r="AS215" s="254" t="e">
        <f t="shared" ca="1" si="114"/>
        <v>#VALUE!</v>
      </c>
      <c r="AT215" s="253" t="e">
        <f t="shared" ca="1" si="96"/>
        <v>#DIV/0!</v>
      </c>
      <c r="AU215" s="253" t="e">
        <f t="shared" ca="1" si="97"/>
        <v>#DIV/0!</v>
      </c>
    </row>
    <row r="216" spans="1:47" outlineLevel="1" x14ac:dyDescent="0.3">
      <c r="A216" s="52" t="str">
        <f t="shared" si="115"/>
        <v/>
      </c>
      <c r="B216" s="52" t="str">
        <f t="shared" si="98"/>
        <v/>
      </c>
      <c r="C216" s="236" t="str">
        <f t="shared" si="116"/>
        <v/>
      </c>
      <c r="D216" s="236" t="str">
        <f t="shared" si="99"/>
        <v/>
      </c>
      <c r="E216" s="237" t="str">
        <f t="shared" si="117"/>
        <v/>
      </c>
      <c r="F216" s="237" t="str">
        <f t="shared" si="118"/>
        <v/>
      </c>
      <c r="G216" s="238" t="str">
        <f t="shared" si="119"/>
        <v/>
      </c>
      <c r="H216" s="239" t="str">
        <f t="shared" si="120"/>
        <v/>
      </c>
      <c r="I216" s="237" t="str">
        <f t="shared" si="121"/>
        <v/>
      </c>
      <c r="J216" s="240" t="str">
        <f t="shared" si="122"/>
        <v/>
      </c>
      <c r="K216" s="241" t="str">
        <f t="shared" si="100"/>
        <v/>
      </c>
      <c r="L216" s="242" t="str">
        <f t="shared" si="101"/>
        <v/>
      </c>
      <c r="M216" s="242" t="str">
        <f t="shared" si="102"/>
        <v/>
      </c>
      <c r="N216" s="242" t="str">
        <f t="shared" si="103"/>
        <v/>
      </c>
      <c r="O216" s="243" t="str">
        <f t="shared" si="84"/>
        <v/>
      </c>
      <c r="P216" s="244" t="str">
        <f t="shared" si="104"/>
        <v/>
      </c>
      <c r="Q216" s="244" t="str">
        <f t="shared" si="123"/>
        <v/>
      </c>
      <c r="R216" s="244"/>
      <c r="S216" s="245" t="str">
        <f t="shared" si="105"/>
        <v/>
      </c>
      <c r="T216" s="244" t="str">
        <f t="shared" si="106"/>
        <v/>
      </c>
      <c r="U216" s="244" t="str">
        <f t="shared" si="124"/>
        <v/>
      </c>
      <c r="V216" s="244"/>
      <c r="W216" s="244" t="str">
        <f t="shared" si="125"/>
        <v/>
      </c>
      <c r="X216" s="246" t="str">
        <f t="shared" si="85"/>
        <v/>
      </c>
      <c r="Y216" s="240" t="str">
        <f t="shared" si="107"/>
        <v/>
      </c>
      <c r="Z216" s="240">
        <f t="shared" si="108"/>
        <v>0</v>
      </c>
      <c r="AA216" s="240"/>
      <c r="AB216" s="240">
        <f t="shared" si="86"/>
        <v>0</v>
      </c>
      <c r="AC216" s="244" t="str">
        <f t="shared" si="87"/>
        <v/>
      </c>
      <c r="AD216" s="244" t="str">
        <f t="shared" si="88"/>
        <v/>
      </c>
      <c r="AE216" s="247">
        <f t="shared" si="89"/>
        <v>0</v>
      </c>
      <c r="AF216" s="247" t="str">
        <f t="shared" si="90"/>
        <v/>
      </c>
      <c r="AG216" s="244" t="str">
        <f t="shared" si="91"/>
        <v/>
      </c>
      <c r="AH216" s="61" t="str">
        <f t="shared" si="109"/>
        <v/>
      </c>
      <c r="AI216" s="248">
        <f t="shared" si="110"/>
        <v>0</v>
      </c>
      <c r="AJ216" s="244">
        <f t="shared" si="92"/>
        <v>0</v>
      </c>
      <c r="AK216" s="25"/>
      <c r="AL216" s="249">
        <f t="shared" si="93"/>
        <v>0</v>
      </c>
      <c r="AM216" s="250">
        <f t="shared" si="111"/>
        <v>0</v>
      </c>
      <c r="AN216" s="16"/>
      <c r="AO216" s="251" t="e">
        <f t="shared" si="112"/>
        <v>#VALUE!</v>
      </c>
      <c r="AP216" s="252" t="e">
        <f t="shared" si="94"/>
        <v>#VALUE!</v>
      </c>
      <c r="AQ216" s="253" t="e">
        <f t="shared" ca="1" si="113"/>
        <v>#DIV/0!</v>
      </c>
      <c r="AR216" s="253" t="e">
        <f t="shared" ca="1" si="95"/>
        <v>#DIV/0!</v>
      </c>
      <c r="AS216" s="254" t="e">
        <f t="shared" ca="1" si="114"/>
        <v>#VALUE!</v>
      </c>
      <c r="AT216" s="253" t="e">
        <f t="shared" ca="1" si="96"/>
        <v>#DIV/0!</v>
      </c>
      <c r="AU216" s="253" t="e">
        <f t="shared" ca="1" si="97"/>
        <v>#DIV/0!</v>
      </c>
    </row>
    <row r="217" spans="1:47" outlineLevel="1" x14ac:dyDescent="0.3">
      <c r="A217" s="52" t="str">
        <f t="shared" si="115"/>
        <v/>
      </c>
      <c r="B217" s="52" t="str">
        <f t="shared" si="98"/>
        <v/>
      </c>
      <c r="C217" s="236" t="str">
        <f t="shared" si="116"/>
        <v/>
      </c>
      <c r="D217" s="236" t="str">
        <f t="shared" si="99"/>
        <v/>
      </c>
      <c r="E217" s="237" t="str">
        <f t="shared" si="117"/>
        <v/>
      </c>
      <c r="F217" s="237" t="str">
        <f t="shared" si="118"/>
        <v/>
      </c>
      <c r="G217" s="238" t="str">
        <f t="shared" si="119"/>
        <v/>
      </c>
      <c r="H217" s="239" t="str">
        <f t="shared" si="120"/>
        <v/>
      </c>
      <c r="I217" s="237" t="str">
        <f t="shared" si="121"/>
        <v/>
      </c>
      <c r="J217" s="240" t="str">
        <f t="shared" si="122"/>
        <v/>
      </c>
      <c r="K217" s="241" t="str">
        <f t="shared" si="100"/>
        <v/>
      </c>
      <c r="L217" s="242" t="str">
        <f t="shared" si="101"/>
        <v/>
      </c>
      <c r="M217" s="242" t="str">
        <f t="shared" si="102"/>
        <v/>
      </c>
      <c r="N217" s="242" t="str">
        <f t="shared" si="103"/>
        <v/>
      </c>
      <c r="O217" s="243" t="str">
        <f t="shared" si="84"/>
        <v/>
      </c>
      <c r="P217" s="244" t="str">
        <f t="shared" si="104"/>
        <v/>
      </c>
      <c r="Q217" s="244" t="str">
        <f t="shared" si="123"/>
        <v/>
      </c>
      <c r="R217" s="244"/>
      <c r="S217" s="245" t="str">
        <f t="shared" si="105"/>
        <v/>
      </c>
      <c r="T217" s="244" t="str">
        <f t="shared" si="106"/>
        <v/>
      </c>
      <c r="U217" s="244" t="str">
        <f t="shared" si="124"/>
        <v/>
      </c>
      <c r="V217" s="244"/>
      <c r="W217" s="244" t="str">
        <f t="shared" si="125"/>
        <v/>
      </c>
      <c r="X217" s="246" t="str">
        <f t="shared" si="85"/>
        <v/>
      </c>
      <c r="Y217" s="240" t="str">
        <f t="shared" si="107"/>
        <v/>
      </c>
      <c r="Z217" s="240">
        <f t="shared" si="108"/>
        <v>0</v>
      </c>
      <c r="AA217" s="240"/>
      <c r="AB217" s="240">
        <f t="shared" si="86"/>
        <v>0</v>
      </c>
      <c r="AC217" s="244" t="str">
        <f t="shared" si="87"/>
        <v/>
      </c>
      <c r="AD217" s="244" t="str">
        <f t="shared" si="88"/>
        <v/>
      </c>
      <c r="AE217" s="247">
        <f t="shared" si="89"/>
        <v>0</v>
      </c>
      <c r="AF217" s="247" t="str">
        <f t="shared" si="90"/>
        <v/>
      </c>
      <c r="AG217" s="244" t="str">
        <f t="shared" si="91"/>
        <v/>
      </c>
      <c r="AH217" s="61" t="str">
        <f t="shared" si="109"/>
        <v/>
      </c>
      <c r="AI217" s="248">
        <f t="shared" si="110"/>
        <v>0</v>
      </c>
      <c r="AJ217" s="244">
        <f t="shared" si="92"/>
        <v>0</v>
      </c>
      <c r="AK217" s="25"/>
      <c r="AL217" s="249">
        <f t="shared" si="93"/>
        <v>0</v>
      </c>
      <c r="AM217" s="250">
        <f t="shared" si="111"/>
        <v>0</v>
      </c>
      <c r="AN217" s="16"/>
      <c r="AO217" s="251" t="e">
        <f t="shared" si="112"/>
        <v>#VALUE!</v>
      </c>
      <c r="AP217" s="252" t="e">
        <f t="shared" si="94"/>
        <v>#VALUE!</v>
      </c>
      <c r="AQ217" s="253" t="e">
        <f t="shared" ca="1" si="113"/>
        <v>#DIV/0!</v>
      </c>
      <c r="AR217" s="253" t="e">
        <f t="shared" ca="1" si="95"/>
        <v>#DIV/0!</v>
      </c>
      <c r="AS217" s="254" t="e">
        <f t="shared" ca="1" si="114"/>
        <v>#VALUE!</v>
      </c>
      <c r="AT217" s="253" t="e">
        <f t="shared" ca="1" si="96"/>
        <v>#DIV/0!</v>
      </c>
      <c r="AU217" s="253" t="e">
        <f t="shared" ca="1" si="97"/>
        <v>#DIV/0!</v>
      </c>
    </row>
    <row r="218" spans="1:47" outlineLevel="1" x14ac:dyDescent="0.3">
      <c r="A218" s="52" t="str">
        <f t="shared" si="115"/>
        <v/>
      </c>
      <c r="B218" s="52" t="str">
        <f t="shared" si="98"/>
        <v/>
      </c>
      <c r="C218" s="236" t="str">
        <f t="shared" si="116"/>
        <v/>
      </c>
      <c r="D218" s="236" t="str">
        <f t="shared" si="99"/>
        <v/>
      </c>
      <c r="E218" s="237" t="str">
        <f t="shared" si="117"/>
        <v/>
      </c>
      <c r="F218" s="237" t="str">
        <f t="shared" si="118"/>
        <v/>
      </c>
      <c r="G218" s="238" t="str">
        <f t="shared" si="119"/>
        <v/>
      </c>
      <c r="H218" s="239" t="str">
        <f t="shared" si="120"/>
        <v/>
      </c>
      <c r="I218" s="237" t="str">
        <f t="shared" si="121"/>
        <v/>
      </c>
      <c r="J218" s="240" t="str">
        <f t="shared" si="122"/>
        <v/>
      </c>
      <c r="K218" s="241" t="str">
        <f t="shared" si="100"/>
        <v/>
      </c>
      <c r="L218" s="242" t="str">
        <f t="shared" si="101"/>
        <v/>
      </c>
      <c r="M218" s="242" t="str">
        <f t="shared" si="102"/>
        <v/>
      </c>
      <c r="N218" s="242" t="str">
        <f t="shared" si="103"/>
        <v/>
      </c>
      <c r="O218" s="243" t="str">
        <f t="shared" si="84"/>
        <v/>
      </c>
      <c r="P218" s="244" t="str">
        <f t="shared" si="104"/>
        <v/>
      </c>
      <c r="Q218" s="244" t="str">
        <f t="shared" si="123"/>
        <v/>
      </c>
      <c r="R218" s="244"/>
      <c r="S218" s="245" t="str">
        <f t="shared" si="105"/>
        <v/>
      </c>
      <c r="T218" s="244" t="str">
        <f t="shared" si="106"/>
        <v/>
      </c>
      <c r="U218" s="244" t="str">
        <f t="shared" si="124"/>
        <v/>
      </c>
      <c r="V218" s="244"/>
      <c r="W218" s="244" t="str">
        <f t="shared" si="125"/>
        <v/>
      </c>
      <c r="X218" s="246" t="str">
        <f t="shared" si="85"/>
        <v/>
      </c>
      <c r="Y218" s="240" t="str">
        <f t="shared" si="107"/>
        <v/>
      </c>
      <c r="Z218" s="240">
        <f t="shared" si="108"/>
        <v>0</v>
      </c>
      <c r="AA218" s="240"/>
      <c r="AB218" s="240">
        <f t="shared" si="86"/>
        <v>0</v>
      </c>
      <c r="AC218" s="244" t="str">
        <f t="shared" si="87"/>
        <v/>
      </c>
      <c r="AD218" s="244" t="str">
        <f t="shared" si="88"/>
        <v/>
      </c>
      <c r="AE218" s="247">
        <f t="shared" si="89"/>
        <v>0</v>
      </c>
      <c r="AF218" s="247" t="str">
        <f t="shared" si="90"/>
        <v/>
      </c>
      <c r="AG218" s="244" t="str">
        <f t="shared" si="91"/>
        <v/>
      </c>
      <c r="AH218" s="61" t="str">
        <f t="shared" si="109"/>
        <v/>
      </c>
      <c r="AI218" s="248">
        <f t="shared" si="110"/>
        <v>0</v>
      </c>
      <c r="AJ218" s="244">
        <f t="shared" si="92"/>
        <v>0</v>
      </c>
      <c r="AK218" s="25"/>
      <c r="AL218" s="249">
        <f t="shared" si="93"/>
        <v>0</v>
      </c>
      <c r="AM218" s="250">
        <f t="shared" si="111"/>
        <v>0</v>
      </c>
      <c r="AN218" s="16"/>
      <c r="AO218" s="251" t="e">
        <f t="shared" si="112"/>
        <v>#VALUE!</v>
      </c>
      <c r="AP218" s="252" t="e">
        <f t="shared" si="94"/>
        <v>#VALUE!</v>
      </c>
      <c r="AQ218" s="253" t="e">
        <f t="shared" ca="1" si="113"/>
        <v>#DIV/0!</v>
      </c>
      <c r="AR218" s="253" t="e">
        <f t="shared" ca="1" si="95"/>
        <v>#DIV/0!</v>
      </c>
      <c r="AS218" s="254" t="e">
        <f t="shared" ca="1" si="114"/>
        <v>#VALUE!</v>
      </c>
      <c r="AT218" s="253" t="e">
        <f t="shared" ca="1" si="96"/>
        <v>#DIV/0!</v>
      </c>
      <c r="AU218" s="253" t="e">
        <f t="shared" ca="1" si="97"/>
        <v>#DIV/0!</v>
      </c>
    </row>
    <row r="219" spans="1:47" outlineLevel="1" x14ac:dyDescent="0.3">
      <c r="A219" s="52" t="str">
        <f t="shared" si="115"/>
        <v/>
      </c>
      <c r="B219" s="52" t="str">
        <f t="shared" si="98"/>
        <v/>
      </c>
      <c r="C219" s="236" t="str">
        <f t="shared" si="116"/>
        <v/>
      </c>
      <c r="D219" s="236" t="str">
        <f t="shared" si="99"/>
        <v/>
      </c>
      <c r="E219" s="237" t="str">
        <f t="shared" si="117"/>
        <v/>
      </c>
      <c r="F219" s="237" t="str">
        <f t="shared" si="118"/>
        <v/>
      </c>
      <c r="G219" s="238" t="str">
        <f t="shared" si="119"/>
        <v/>
      </c>
      <c r="H219" s="239" t="str">
        <f t="shared" si="120"/>
        <v/>
      </c>
      <c r="I219" s="237" t="str">
        <f t="shared" si="121"/>
        <v/>
      </c>
      <c r="J219" s="240" t="str">
        <f t="shared" si="122"/>
        <v/>
      </c>
      <c r="K219" s="241" t="str">
        <f t="shared" si="100"/>
        <v/>
      </c>
      <c r="L219" s="242" t="str">
        <f t="shared" si="101"/>
        <v/>
      </c>
      <c r="M219" s="242" t="str">
        <f t="shared" si="102"/>
        <v/>
      </c>
      <c r="N219" s="242" t="str">
        <f t="shared" si="103"/>
        <v/>
      </c>
      <c r="O219" s="243" t="str">
        <f t="shared" si="84"/>
        <v/>
      </c>
      <c r="P219" s="244" t="str">
        <f t="shared" si="104"/>
        <v/>
      </c>
      <c r="Q219" s="244" t="str">
        <f t="shared" si="123"/>
        <v/>
      </c>
      <c r="R219" s="244"/>
      <c r="S219" s="245" t="str">
        <f t="shared" si="105"/>
        <v/>
      </c>
      <c r="T219" s="244" t="str">
        <f t="shared" si="106"/>
        <v/>
      </c>
      <c r="U219" s="244" t="str">
        <f t="shared" si="124"/>
        <v/>
      </c>
      <c r="V219" s="244"/>
      <c r="W219" s="244" t="str">
        <f t="shared" si="125"/>
        <v/>
      </c>
      <c r="X219" s="246" t="str">
        <f t="shared" si="85"/>
        <v/>
      </c>
      <c r="Y219" s="240" t="str">
        <f t="shared" si="107"/>
        <v/>
      </c>
      <c r="Z219" s="240">
        <f t="shared" si="108"/>
        <v>0</v>
      </c>
      <c r="AA219" s="240"/>
      <c r="AB219" s="240">
        <f t="shared" si="86"/>
        <v>0</v>
      </c>
      <c r="AC219" s="244" t="str">
        <f t="shared" si="87"/>
        <v/>
      </c>
      <c r="AD219" s="244" t="str">
        <f t="shared" si="88"/>
        <v/>
      </c>
      <c r="AE219" s="247">
        <f t="shared" si="89"/>
        <v>0</v>
      </c>
      <c r="AF219" s="247" t="str">
        <f t="shared" si="90"/>
        <v/>
      </c>
      <c r="AG219" s="244" t="str">
        <f t="shared" si="91"/>
        <v/>
      </c>
      <c r="AH219" s="61" t="str">
        <f t="shared" si="109"/>
        <v/>
      </c>
      <c r="AI219" s="248">
        <f t="shared" si="110"/>
        <v>0</v>
      </c>
      <c r="AJ219" s="244">
        <f t="shared" si="92"/>
        <v>0</v>
      </c>
      <c r="AK219" s="25"/>
      <c r="AL219" s="249">
        <f t="shared" si="93"/>
        <v>0</v>
      </c>
      <c r="AM219" s="250">
        <f t="shared" si="111"/>
        <v>0</v>
      </c>
      <c r="AN219" s="16"/>
      <c r="AO219" s="251" t="e">
        <f t="shared" si="112"/>
        <v>#VALUE!</v>
      </c>
      <c r="AP219" s="252" t="e">
        <f t="shared" si="94"/>
        <v>#VALUE!</v>
      </c>
      <c r="AQ219" s="253" t="e">
        <f t="shared" ca="1" si="113"/>
        <v>#DIV/0!</v>
      </c>
      <c r="AR219" s="253" t="e">
        <f t="shared" ca="1" si="95"/>
        <v>#DIV/0!</v>
      </c>
      <c r="AS219" s="254" t="e">
        <f t="shared" ca="1" si="114"/>
        <v>#VALUE!</v>
      </c>
      <c r="AT219" s="253" t="e">
        <f t="shared" ca="1" si="96"/>
        <v>#DIV/0!</v>
      </c>
      <c r="AU219" s="253" t="e">
        <f t="shared" ca="1" si="97"/>
        <v>#DIV/0!</v>
      </c>
    </row>
    <row r="220" spans="1:47" outlineLevel="1" x14ac:dyDescent="0.3">
      <c r="A220" s="52" t="str">
        <f t="shared" si="115"/>
        <v/>
      </c>
      <c r="B220" s="52" t="str">
        <f t="shared" si="98"/>
        <v/>
      </c>
      <c r="C220" s="236" t="str">
        <f t="shared" si="116"/>
        <v/>
      </c>
      <c r="D220" s="236" t="str">
        <f t="shared" si="99"/>
        <v/>
      </c>
      <c r="E220" s="237" t="str">
        <f t="shared" si="117"/>
        <v/>
      </c>
      <c r="F220" s="237" t="str">
        <f t="shared" si="118"/>
        <v/>
      </c>
      <c r="G220" s="238" t="str">
        <f t="shared" si="119"/>
        <v/>
      </c>
      <c r="H220" s="239" t="str">
        <f t="shared" si="120"/>
        <v/>
      </c>
      <c r="I220" s="237" t="str">
        <f t="shared" si="121"/>
        <v/>
      </c>
      <c r="J220" s="240" t="str">
        <f t="shared" si="122"/>
        <v/>
      </c>
      <c r="K220" s="241" t="str">
        <f t="shared" si="100"/>
        <v/>
      </c>
      <c r="L220" s="242" t="str">
        <f t="shared" si="101"/>
        <v/>
      </c>
      <c r="M220" s="242" t="str">
        <f t="shared" si="102"/>
        <v/>
      </c>
      <c r="N220" s="242" t="str">
        <f t="shared" si="103"/>
        <v/>
      </c>
      <c r="O220" s="243" t="str">
        <f t="shared" si="84"/>
        <v/>
      </c>
      <c r="P220" s="244" t="str">
        <f t="shared" si="104"/>
        <v/>
      </c>
      <c r="Q220" s="244" t="str">
        <f t="shared" si="123"/>
        <v/>
      </c>
      <c r="R220" s="244"/>
      <c r="S220" s="245" t="str">
        <f t="shared" si="105"/>
        <v/>
      </c>
      <c r="T220" s="244" t="str">
        <f t="shared" si="106"/>
        <v/>
      </c>
      <c r="U220" s="244" t="str">
        <f t="shared" si="124"/>
        <v/>
      </c>
      <c r="V220" s="244"/>
      <c r="W220" s="244" t="str">
        <f t="shared" si="125"/>
        <v/>
      </c>
      <c r="X220" s="246" t="str">
        <f t="shared" si="85"/>
        <v/>
      </c>
      <c r="Y220" s="240" t="str">
        <f t="shared" si="107"/>
        <v/>
      </c>
      <c r="Z220" s="240">
        <f t="shared" si="108"/>
        <v>0</v>
      </c>
      <c r="AA220" s="240"/>
      <c r="AB220" s="240">
        <f t="shared" si="86"/>
        <v>0</v>
      </c>
      <c r="AC220" s="244" t="str">
        <f t="shared" si="87"/>
        <v/>
      </c>
      <c r="AD220" s="244" t="str">
        <f t="shared" si="88"/>
        <v/>
      </c>
      <c r="AE220" s="247">
        <f t="shared" si="89"/>
        <v>0</v>
      </c>
      <c r="AF220" s="247" t="str">
        <f t="shared" si="90"/>
        <v/>
      </c>
      <c r="AG220" s="244" t="str">
        <f t="shared" si="91"/>
        <v/>
      </c>
      <c r="AH220" s="61" t="str">
        <f t="shared" si="109"/>
        <v/>
      </c>
      <c r="AI220" s="248">
        <f t="shared" si="110"/>
        <v>0</v>
      </c>
      <c r="AJ220" s="244">
        <f t="shared" si="92"/>
        <v>0</v>
      </c>
      <c r="AK220" s="25"/>
      <c r="AL220" s="249">
        <f t="shared" si="93"/>
        <v>0</v>
      </c>
      <c r="AM220" s="250">
        <f t="shared" si="111"/>
        <v>0</v>
      </c>
      <c r="AN220" s="16"/>
      <c r="AO220" s="251" t="e">
        <f t="shared" si="112"/>
        <v>#VALUE!</v>
      </c>
      <c r="AP220" s="252" t="e">
        <f t="shared" si="94"/>
        <v>#VALUE!</v>
      </c>
      <c r="AQ220" s="253" t="e">
        <f t="shared" ca="1" si="113"/>
        <v>#DIV/0!</v>
      </c>
      <c r="AR220" s="253" t="e">
        <f t="shared" ca="1" si="95"/>
        <v>#DIV/0!</v>
      </c>
      <c r="AS220" s="254" t="e">
        <f t="shared" ca="1" si="114"/>
        <v>#VALUE!</v>
      </c>
      <c r="AT220" s="253" t="e">
        <f t="shared" ca="1" si="96"/>
        <v>#DIV/0!</v>
      </c>
      <c r="AU220" s="253" t="e">
        <f t="shared" ca="1" si="97"/>
        <v>#DIV/0!</v>
      </c>
    </row>
    <row r="221" spans="1:47" outlineLevel="1" x14ac:dyDescent="0.3">
      <c r="A221" s="52" t="str">
        <f t="shared" si="115"/>
        <v/>
      </c>
      <c r="B221" s="52" t="str">
        <f t="shared" si="98"/>
        <v/>
      </c>
      <c r="C221" s="236" t="str">
        <f t="shared" si="116"/>
        <v/>
      </c>
      <c r="D221" s="236" t="str">
        <f t="shared" si="99"/>
        <v/>
      </c>
      <c r="E221" s="237" t="str">
        <f t="shared" si="117"/>
        <v/>
      </c>
      <c r="F221" s="237" t="str">
        <f t="shared" si="118"/>
        <v/>
      </c>
      <c r="G221" s="238" t="str">
        <f t="shared" si="119"/>
        <v/>
      </c>
      <c r="H221" s="239" t="str">
        <f t="shared" si="120"/>
        <v/>
      </c>
      <c r="I221" s="237" t="str">
        <f t="shared" si="121"/>
        <v/>
      </c>
      <c r="J221" s="240" t="str">
        <f t="shared" si="122"/>
        <v/>
      </c>
      <c r="K221" s="241" t="str">
        <f t="shared" si="100"/>
        <v/>
      </c>
      <c r="L221" s="242" t="str">
        <f t="shared" si="101"/>
        <v/>
      </c>
      <c r="M221" s="242" t="str">
        <f t="shared" si="102"/>
        <v/>
      </c>
      <c r="N221" s="242" t="str">
        <f t="shared" si="103"/>
        <v/>
      </c>
      <c r="O221" s="243" t="str">
        <f t="shared" si="84"/>
        <v/>
      </c>
      <c r="P221" s="244" t="str">
        <f t="shared" si="104"/>
        <v/>
      </c>
      <c r="Q221" s="244" t="str">
        <f t="shared" si="123"/>
        <v/>
      </c>
      <c r="R221" s="244"/>
      <c r="S221" s="245" t="str">
        <f t="shared" si="105"/>
        <v/>
      </c>
      <c r="T221" s="244" t="str">
        <f t="shared" si="106"/>
        <v/>
      </c>
      <c r="U221" s="244" t="str">
        <f t="shared" si="124"/>
        <v/>
      </c>
      <c r="V221" s="244"/>
      <c r="W221" s="244" t="str">
        <f t="shared" si="125"/>
        <v/>
      </c>
      <c r="X221" s="246" t="str">
        <f t="shared" si="85"/>
        <v/>
      </c>
      <c r="Y221" s="240" t="str">
        <f t="shared" si="107"/>
        <v/>
      </c>
      <c r="Z221" s="240">
        <f t="shared" si="108"/>
        <v>0</v>
      </c>
      <c r="AA221" s="240"/>
      <c r="AB221" s="240">
        <f t="shared" si="86"/>
        <v>0</v>
      </c>
      <c r="AC221" s="244" t="str">
        <f t="shared" si="87"/>
        <v/>
      </c>
      <c r="AD221" s="244" t="str">
        <f t="shared" si="88"/>
        <v/>
      </c>
      <c r="AE221" s="247">
        <f t="shared" si="89"/>
        <v>0</v>
      </c>
      <c r="AF221" s="247" t="str">
        <f t="shared" si="90"/>
        <v/>
      </c>
      <c r="AG221" s="244" t="str">
        <f t="shared" si="91"/>
        <v/>
      </c>
      <c r="AH221" s="61" t="str">
        <f t="shared" si="109"/>
        <v/>
      </c>
      <c r="AI221" s="248">
        <f t="shared" si="110"/>
        <v>0</v>
      </c>
      <c r="AJ221" s="244">
        <f t="shared" si="92"/>
        <v>0</v>
      </c>
      <c r="AK221" s="25"/>
      <c r="AL221" s="249">
        <f t="shared" si="93"/>
        <v>0</v>
      </c>
      <c r="AM221" s="250">
        <f t="shared" si="111"/>
        <v>0</v>
      </c>
      <c r="AN221" s="16"/>
      <c r="AO221" s="251" t="e">
        <f t="shared" si="112"/>
        <v>#VALUE!</v>
      </c>
      <c r="AP221" s="252" t="e">
        <f t="shared" si="94"/>
        <v>#VALUE!</v>
      </c>
      <c r="AQ221" s="253" t="e">
        <f t="shared" ca="1" si="113"/>
        <v>#DIV/0!</v>
      </c>
      <c r="AR221" s="253" t="e">
        <f t="shared" ca="1" si="95"/>
        <v>#DIV/0!</v>
      </c>
      <c r="AS221" s="254" t="e">
        <f t="shared" ca="1" si="114"/>
        <v>#VALUE!</v>
      </c>
      <c r="AT221" s="253" t="e">
        <f t="shared" ca="1" si="96"/>
        <v>#DIV/0!</v>
      </c>
      <c r="AU221" s="253" t="e">
        <f t="shared" ca="1" si="97"/>
        <v>#DIV/0!</v>
      </c>
    </row>
    <row r="222" spans="1:47" outlineLevel="1" x14ac:dyDescent="0.3">
      <c r="A222" s="52" t="str">
        <f t="shared" si="115"/>
        <v/>
      </c>
      <c r="B222" s="52" t="str">
        <f t="shared" si="98"/>
        <v/>
      </c>
      <c r="C222" s="236" t="str">
        <f t="shared" si="116"/>
        <v/>
      </c>
      <c r="D222" s="236" t="str">
        <f t="shared" si="99"/>
        <v/>
      </c>
      <c r="E222" s="237" t="str">
        <f t="shared" si="117"/>
        <v/>
      </c>
      <c r="F222" s="237" t="str">
        <f t="shared" si="118"/>
        <v/>
      </c>
      <c r="G222" s="238" t="str">
        <f t="shared" si="119"/>
        <v/>
      </c>
      <c r="H222" s="239" t="str">
        <f t="shared" si="120"/>
        <v/>
      </c>
      <c r="I222" s="237" t="str">
        <f t="shared" si="121"/>
        <v/>
      </c>
      <c r="J222" s="240" t="str">
        <f t="shared" si="122"/>
        <v/>
      </c>
      <c r="K222" s="241" t="str">
        <f t="shared" si="100"/>
        <v/>
      </c>
      <c r="L222" s="242" t="str">
        <f t="shared" si="101"/>
        <v/>
      </c>
      <c r="M222" s="242" t="str">
        <f t="shared" si="102"/>
        <v/>
      </c>
      <c r="N222" s="242" t="str">
        <f t="shared" si="103"/>
        <v/>
      </c>
      <c r="O222" s="243" t="str">
        <f t="shared" si="84"/>
        <v/>
      </c>
      <c r="P222" s="244" t="str">
        <f t="shared" si="104"/>
        <v/>
      </c>
      <c r="Q222" s="244" t="str">
        <f t="shared" si="123"/>
        <v/>
      </c>
      <c r="R222" s="244"/>
      <c r="S222" s="245" t="str">
        <f t="shared" si="105"/>
        <v/>
      </c>
      <c r="T222" s="244" t="str">
        <f t="shared" si="106"/>
        <v/>
      </c>
      <c r="U222" s="244" t="str">
        <f t="shared" si="124"/>
        <v/>
      </c>
      <c r="V222" s="244"/>
      <c r="W222" s="244" t="str">
        <f t="shared" si="125"/>
        <v/>
      </c>
      <c r="X222" s="246" t="str">
        <f t="shared" si="85"/>
        <v/>
      </c>
      <c r="Y222" s="240" t="str">
        <f t="shared" si="107"/>
        <v/>
      </c>
      <c r="Z222" s="240">
        <f t="shared" si="108"/>
        <v>0</v>
      </c>
      <c r="AA222" s="240"/>
      <c r="AB222" s="240">
        <f t="shared" si="86"/>
        <v>0</v>
      </c>
      <c r="AC222" s="244" t="str">
        <f t="shared" si="87"/>
        <v/>
      </c>
      <c r="AD222" s="244" t="str">
        <f t="shared" si="88"/>
        <v/>
      </c>
      <c r="AE222" s="247">
        <f t="shared" si="89"/>
        <v>0</v>
      </c>
      <c r="AF222" s="247" t="str">
        <f t="shared" si="90"/>
        <v/>
      </c>
      <c r="AG222" s="244" t="str">
        <f t="shared" si="91"/>
        <v/>
      </c>
      <c r="AH222" s="61" t="str">
        <f t="shared" si="109"/>
        <v/>
      </c>
      <c r="AI222" s="248">
        <f t="shared" si="110"/>
        <v>0</v>
      </c>
      <c r="AJ222" s="244">
        <f t="shared" si="92"/>
        <v>0</v>
      </c>
      <c r="AK222" s="25"/>
      <c r="AL222" s="249">
        <f t="shared" si="93"/>
        <v>0</v>
      </c>
      <c r="AM222" s="250">
        <f t="shared" si="111"/>
        <v>0</v>
      </c>
      <c r="AN222" s="16"/>
      <c r="AO222" s="251" t="e">
        <f t="shared" si="112"/>
        <v>#VALUE!</v>
      </c>
      <c r="AP222" s="252" t="e">
        <f t="shared" si="94"/>
        <v>#VALUE!</v>
      </c>
      <c r="AQ222" s="253" t="e">
        <f t="shared" ca="1" si="113"/>
        <v>#DIV/0!</v>
      </c>
      <c r="AR222" s="253" t="e">
        <f t="shared" ca="1" si="95"/>
        <v>#DIV/0!</v>
      </c>
      <c r="AS222" s="254" t="e">
        <f t="shared" ca="1" si="114"/>
        <v>#VALUE!</v>
      </c>
      <c r="AT222" s="253" t="e">
        <f t="shared" ca="1" si="96"/>
        <v>#DIV/0!</v>
      </c>
      <c r="AU222" s="253" t="e">
        <f t="shared" ca="1" si="97"/>
        <v>#DIV/0!</v>
      </c>
    </row>
    <row r="223" spans="1:47" outlineLevel="1" x14ac:dyDescent="0.3">
      <c r="A223" s="52" t="str">
        <f t="shared" si="115"/>
        <v/>
      </c>
      <c r="B223" s="52" t="str">
        <f t="shared" si="98"/>
        <v/>
      </c>
      <c r="C223" s="236" t="str">
        <f t="shared" si="116"/>
        <v/>
      </c>
      <c r="D223" s="236" t="str">
        <f t="shared" si="99"/>
        <v/>
      </c>
      <c r="E223" s="237" t="str">
        <f t="shared" si="117"/>
        <v/>
      </c>
      <c r="F223" s="237" t="str">
        <f t="shared" si="118"/>
        <v/>
      </c>
      <c r="G223" s="238" t="str">
        <f t="shared" si="119"/>
        <v/>
      </c>
      <c r="H223" s="239" t="str">
        <f t="shared" si="120"/>
        <v/>
      </c>
      <c r="I223" s="237" t="str">
        <f t="shared" si="121"/>
        <v/>
      </c>
      <c r="J223" s="240" t="str">
        <f t="shared" si="122"/>
        <v/>
      </c>
      <c r="K223" s="241" t="str">
        <f t="shared" si="100"/>
        <v/>
      </c>
      <c r="L223" s="242" t="str">
        <f t="shared" si="101"/>
        <v/>
      </c>
      <c r="M223" s="242" t="str">
        <f t="shared" si="102"/>
        <v/>
      </c>
      <c r="N223" s="242" t="str">
        <f t="shared" si="103"/>
        <v/>
      </c>
      <c r="O223" s="243" t="str">
        <f t="shared" si="84"/>
        <v/>
      </c>
      <c r="P223" s="244" t="str">
        <f t="shared" si="104"/>
        <v/>
      </c>
      <c r="Q223" s="244" t="str">
        <f t="shared" si="123"/>
        <v/>
      </c>
      <c r="R223" s="244"/>
      <c r="S223" s="245" t="str">
        <f t="shared" si="105"/>
        <v/>
      </c>
      <c r="T223" s="244" t="str">
        <f t="shared" si="106"/>
        <v/>
      </c>
      <c r="U223" s="244" t="str">
        <f t="shared" si="124"/>
        <v/>
      </c>
      <c r="V223" s="244"/>
      <c r="W223" s="244" t="str">
        <f t="shared" si="125"/>
        <v/>
      </c>
      <c r="X223" s="246" t="str">
        <f t="shared" si="85"/>
        <v/>
      </c>
      <c r="Y223" s="240" t="str">
        <f t="shared" si="107"/>
        <v/>
      </c>
      <c r="Z223" s="240">
        <f t="shared" si="108"/>
        <v>0</v>
      </c>
      <c r="AA223" s="240"/>
      <c r="AB223" s="240">
        <f t="shared" si="86"/>
        <v>0</v>
      </c>
      <c r="AC223" s="244" t="str">
        <f t="shared" si="87"/>
        <v/>
      </c>
      <c r="AD223" s="244" t="str">
        <f t="shared" si="88"/>
        <v/>
      </c>
      <c r="AE223" s="247">
        <f t="shared" si="89"/>
        <v>0</v>
      </c>
      <c r="AF223" s="247" t="str">
        <f t="shared" si="90"/>
        <v/>
      </c>
      <c r="AG223" s="244" t="str">
        <f t="shared" si="91"/>
        <v/>
      </c>
      <c r="AH223" s="61" t="str">
        <f t="shared" si="109"/>
        <v/>
      </c>
      <c r="AI223" s="248">
        <f t="shared" si="110"/>
        <v>0</v>
      </c>
      <c r="AJ223" s="244">
        <f t="shared" si="92"/>
        <v>0</v>
      </c>
      <c r="AK223" s="25"/>
      <c r="AL223" s="249">
        <f t="shared" si="93"/>
        <v>0</v>
      </c>
      <c r="AM223" s="250">
        <f t="shared" si="111"/>
        <v>0</v>
      </c>
      <c r="AN223" s="16"/>
      <c r="AO223" s="251" t="e">
        <f t="shared" si="112"/>
        <v>#VALUE!</v>
      </c>
      <c r="AP223" s="252" t="e">
        <f t="shared" si="94"/>
        <v>#VALUE!</v>
      </c>
      <c r="AQ223" s="253" t="e">
        <f t="shared" ca="1" si="113"/>
        <v>#DIV/0!</v>
      </c>
      <c r="AR223" s="253" t="e">
        <f t="shared" ca="1" si="95"/>
        <v>#DIV/0!</v>
      </c>
      <c r="AS223" s="254" t="e">
        <f t="shared" ca="1" si="114"/>
        <v>#VALUE!</v>
      </c>
      <c r="AT223" s="253" t="e">
        <f t="shared" ca="1" si="96"/>
        <v>#DIV/0!</v>
      </c>
      <c r="AU223" s="253" t="e">
        <f t="shared" ca="1" si="97"/>
        <v>#DIV/0!</v>
      </c>
    </row>
    <row r="224" spans="1:47" outlineLevel="1" x14ac:dyDescent="0.3">
      <c r="A224" s="52" t="str">
        <f t="shared" si="115"/>
        <v/>
      </c>
      <c r="B224" s="52" t="str">
        <f t="shared" si="98"/>
        <v/>
      </c>
      <c r="C224" s="236" t="str">
        <f t="shared" si="116"/>
        <v/>
      </c>
      <c r="D224" s="236" t="str">
        <f t="shared" si="99"/>
        <v/>
      </c>
      <c r="E224" s="237" t="str">
        <f t="shared" si="117"/>
        <v/>
      </c>
      <c r="F224" s="237" t="str">
        <f t="shared" si="118"/>
        <v/>
      </c>
      <c r="G224" s="238" t="str">
        <f t="shared" si="119"/>
        <v/>
      </c>
      <c r="H224" s="239" t="str">
        <f t="shared" si="120"/>
        <v/>
      </c>
      <c r="I224" s="237" t="str">
        <f t="shared" si="121"/>
        <v/>
      </c>
      <c r="J224" s="240" t="str">
        <f t="shared" si="122"/>
        <v/>
      </c>
      <c r="K224" s="241" t="str">
        <f t="shared" si="100"/>
        <v/>
      </c>
      <c r="L224" s="242" t="str">
        <f t="shared" si="101"/>
        <v/>
      </c>
      <c r="M224" s="242" t="str">
        <f t="shared" si="102"/>
        <v/>
      </c>
      <c r="N224" s="242" t="str">
        <f t="shared" si="103"/>
        <v/>
      </c>
      <c r="O224" s="243" t="str">
        <f t="shared" si="84"/>
        <v/>
      </c>
      <c r="P224" s="244" t="str">
        <f t="shared" si="104"/>
        <v/>
      </c>
      <c r="Q224" s="244" t="str">
        <f t="shared" si="123"/>
        <v/>
      </c>
      <c r="R224" s="244"/>
      <c r="S224" s="245" t="str">
        <f t="shared" si="105"/>
        <v/>
      </c>
      <c r="T224" s="244" t="str">
        <f t="shared" si="106"/>
        <v/>
      </c>
      <c r="U224" s="244" t="str">
        <f t="shared" si="124"/>
        <v/>
      </c>
      <c r="V224" s="244"/>
      <c r="W224" s="244" t="str">
        <f t="shared" si="125"/>
        <v/>
      </c>
      <c r="X224" s="246" t="str">
        <f t="shared" si="85"/>
        <v/>
      </c>
      <c r="Y224" s="240" t="str">
        <f t="shared" si="107"/>
        <v/>
      </c>
      <c r="Z224" s="240">
        <f t="shared" si="108"/>
        <v>0</v>
      </c>
      <c r="AA224" s="240"/>
      <c r="AB224" s="240">
        <f t="shared" si="86"/>
        <v>0</v>
      </c>
      <c r="AC224" s="244" t="str">
        <f t="shared" si="87"/>
        <v/>
      </c>
      <c r="AD224" s="244" t="str">
        <f t="shared" si="88"/>
        <v/>
      </c>
      <c r="AE224" s="247">
        <f t="shared" si="89"/>
        <v>0</v>
      </c>
      <c r="AF224" s="247" t="str">
        <f t="shared" si="90"/>
        <v/>
      </c>
      <c r="AG224" s="244" t="str">
        <f t="shared" si="91"/>
        <v/>
      </c>
      <c r="AH224" s="61" t="str">
        <f t="shared" si="109"/>
        <v/>
      </c>
      <c r="AI224" s="248">
        <f t="shared" si="110"/>
        <v>0</v>
      </c>
      <c r="AJ224" s="244">
        <f t="shared" si="92"/>
        <v>0</v>
      </c>
      <c r="AK224" s="25"/>
      <c r="AL224" s="249">
        <f t="shared" si="93"/>
        <v>0</v>
      </c>
      <c r="AM224" s="250">
        <f t="shared" si="111"/>
        <v>0</v>
      </c>
      <c r="AN224" s="16"/>
      <c r="AO224" s="251" t="e">
        <f t="shared" si="112"/>
        <v>#VALUE!</v>
      </c>
      <c r="AP224" s="252" t="e">
        <f t="shared" si="94"/>
        <v>#VALUE!</v>
      </c>
      <c r="AQ224" s="253" t="e">
        <f t="shared" ca="1" si="113"/>
        <v>#DIV/0!</v>
      </c>
      <c r="AR224" s="253" t="e">
        <f t="shared" ca="1" si="95"/>
        <v>#DIV/0!</v>
      </c>
      <c r="AS224" s="254" t="e">
        <f t="shared" ca="1" si="114"/>
        <v>#VALUE!</v>
      </c>
      <c r="AT224" s="253" t="e">
        <f t="shared" ca="1" si="96"/>
        <v>#DIV/0!</v>
      </c>
      <c r="AU224" s="253" t="e">
        <f t="shared" ca="1" si="97"/>
        <v>#DIV/0!</v>
      </c>
    </row>
    <row r="225" spans="1:47" outlineLevel="1" x14ac:dyDescent="0.3">
      <c r="A225" s="52" t="str">
        <f t="shared" si="115"/>
        <v/>
      </c>
      <c r="B225" s="52" t="str">
        <f t="shared" si="98"/>
        <v/>
      </c>
      <c r="C225" s="236" t="str">
        <f t="shared" si="116"/>
        <v/>
      </c>
      <c r="D225" s="236" t="str">
        <f t="shared" si="99"/>
        <v/>
      </c>
      <c r="E225" s="237" t="str">
        <f t="shared" si="117"/>
        <v/>
      </c>
      <c r="F225" s="237" t="str">
        <f t="shared" si="118"/>
        <v/>
      </c>
      <c r="G225" s="238" t="str">
        <f t="shared" si="119"/>
        <v/>
      </c>
      <c r="H225" s="239" t="str">
        <f t="shared" si="120"/>
        <v/>
      </c>
      <c r="I225" s="237" t="str">
        <f t="shared" si="121"/>
        <v/>
      </c>
      <c r="J225" s="240" t="str">
        <f t="shared" si="122"/>
        <v/>
      </c>
      <c r="K225" s="241" t="str">
        <f t="shared" si="100"/>
        <v/>
      </c>
      <c r="L225" s="242" t="str">
        <f t="shared" si="101"/>
        <v/>
      </c>
      <c r="M225" s="242" t="str">
        <f t="shared" si="102"/>
        <v/>
      </c>
      <c r="N225" s="242" t="str">
        <f t="shared" si="103"/>
        <v/>
      </c>
      <c r="O225" s="243" t="str">
        <f t="shared" ref="O225:O272" si="126">IF(B225="","",K225+N225)</f>
        <v/>
      </c>
      <c r="P225" s="244" t="str">
        <f t="shared" si="104"/>
        <v/>
      </c>
      <c r="Q225" s="244" t="str">
        <f t="shared" si="123"/>
        <v/>
      </c>
      <c r="R225" s="244"/>
      <c r="S225" s="245" t="str">
        <f t="shared" si="105"/>
        <v/>
      </c>
      <c r="T225" s="244" t="str">
        <f t="shared" si="106"/>
        <v/>
      </c>
      <c r="U225" s="244" t="str">
        <f t="shared" si="124"/>
        <v/>
      </c>
      <c r="V225" s="244"/>
      <c r="W225" s="244" t="str">
        <f t="shared" si="125"/>
        <v/>
      </c>
      <c r="X225" s="246" t="str">
        <f t="shared" ref="X225:X272" si="127">IF(B225="","",IF(B225="","",O225+P225+Q225+R225+S225+W225))</f>
        <v/>
      </c>
      <c r="Y225" s="240" t="str">
        <f t="shared" si="107"/>
        <v/>
      </c>
      <c r="Z225" s="240">
        <f t="shared" si="108"/>
        <v>0</v>
      </c>
      <c r="AA225" s="240"/>
      <c r="AB225" s="240">
        <f t="shared" ref="AB225:AB272" si="128">SUM(K225:M225)</f>
        <v>0</v>
      </c>
      <c r="AC225" s="244" t="str">
        <f t="shared" ref="AC225:AC272" si="129">+L225</f>
        <v/>
      </c>
      <c r="AD225" s="244" t="str">
        <f t="shared" ref="AD225:AD272" si="130">+Q225</f>
        <v/>
      </c>
      <c r="AE225" s="247">
        <f t="shared" ref="AE225:AE272" si="131">+R225</f>
        <v>0</v>
      </c>
      <c r="AF225" s="247" t="str">
        <f t="shared" ref="AF225:AF272" si="132">+S225</f>
        <v/>
      </c>
      <c r="AG225" s="244" t="str">
        <f t="shared" ref="AG225:AG272" si="133">IF(B225="","",AC225+K225 + P225 + W225+AD225+AE225 + M225 + AF225)</f>
        <v/>
      </c>
      <c r="AH225" s="61" t="str">
        <f t="shared" si="109"/>
        <v/>
      </c>
      <c r="AI225" s="248">
        <f t="shared" si="110"/>
        <v>0</v>
      </c>
      <c r="AJ225" s="244">
        <f t="shared" ref="AJ225:AJ272" si="134">+IF(AG225="",0,AG225)</f>
        <v>0</v>
      </c>
      <c r="AK225" s="25"/>
      <c r="AL225" s="249">
        <f t="shared" ref="AL225:AL272" si="135">+IFERROR(AG225-X225,0)</f>
        <v>0</v>
      </c>
      <c r="AM225" s="250">
        <f t="shared" si="111"/>
        <v>0</v>
      </c>
      <c r="AN225" s="16"/>
      <c r="AO225" s="251" t="e">
        <f t="shared" si="112"/>
        <v>#VALUE!</v>
      </c>
      <c r="AP225" s="252" t="e">
        <f t="shared" ref="AP225:AP272" si="136">(1/((1+($J$8/100))^(AO225/$Q$9))*1) * IF(D225="D",2,1)</f>
        <v>#VALUE!</v>
      </c>
      <c r="AQ225" s="253" t="e">
        <f t="shared" ca="1" si="113"/>
        <v>#DIV/0!</v>
      </c>
      <c r="AR225" s="253" t="e">
        <f t="shared" ref="AR225:AR288" ca="1" si="137">AT225-AS225</f>
        <v>#DIV/0!</v>
      </c>
      <c r="AS225" s="254" t="e">
        <f t="shared" ca="1" si="114"/>
        <v>#VALUE!</v>
      </c>
      <c r="AT225" s="253" t="e">
        <f t="shared" ref="AT225:AT288" ca="1" si="138">IF(D225="D",$K$23,0)+ $K$23</f>
        <v>#DIV/0!</v>
      </c>
      <c r="AU225" s="253" t="e">
        <f t="shared" ref="AU225:AU288" ca="1" si="139">AQ225-AR225</f>
        <v>#DIV/0!</v>
      </c>
    </row>
    <row r="226" spans="1:47" outlineLevel="1" x14ac:dyDescent="0.3">
      <c r="A226" s="52" t="str">
        <f t="shared" si="115"/>
        <v/>
      </c>
      <c r="B226" s="52" t="str">
        <f t="shared" ref="B226:B289" si="140">IF(A226="","",IF(A226&lt;=$H$22,0,1))</f>
        <v/>
      </c>
      <c r="C226" s="236" t="str">
        <f t="shared" si="116"/>
        <v/>
      </c>
      <c r="D226" s="236" t="str">
        <f t="shared" ref="D226:D272" si="141">IF(A226="","",IF(OR(MONTH(C226)=$H$18,MONTH(C226)=$H$19),"D",""))</f>
        <v/>
      </c>
      <c r="E226" s="237" t="str">
        <f t="shared" si="117"/>
        <v/>
      </c>
      <c r="F226" s="237" t="str">
        <f t="shared" si="118"/>
        <v/>
      </c>
      <c r="G226" s="238" t="str">
        <f t="shared" si="119"/>
        <v/>
      </c>
      <c r="H226" s="239" t="str">
        <f t="shared" si="120"/>
        <v/>
      </c>
      <c r="I226" s="237" t="str">
        <f t="shared" si="121"/>
        <v/>
      </c>
      <c r="J226" s="240" t="str">
        <f t="shared" si="122"/>
        <v/>
      </c>
      <c r="K226" s="241" t="str">
        <f t="shared" ref="K226:K289" si="142">IF(B226="","",IF(((IF(ISERROR(MATCH(MONTH(C226),$H$18:$H$19,0))=FALSE,$J$24 + $Q$29,0) + $J$24+$Q$29+$S$27)-(IF($J$24+$Q$29 + $S$27&lt;ROUND(ROUND(J226*(((1+(H226/100))^(I226/G226))-1),4),2),$J$24+$Q$29 + $S$27-0.01,IF(ROUND(ROUND(J226*(((1+(H226/100))^(I226/G226))-1),4),2)+ $S$27&gt;$J$24,$J$24+ $S$27+-0.01,ROUND(ROUND(J226*(((1+(H226/100))^(I226/G226))-1),4),2)+$S$27)))- Q226-R226-S226-W226)&lt;0,0.01,IF(ISERROR(MATCH(MONTH(C226),$H$18:$H$19,0))=FALSE,$J$24 + $Q$29,0)+ ($J$24+$Q$29+$S$27)-(IF($J$24+$Q$29 + $S$27&lt;ROUND(ROUND(J226*(((1+(H226/100))^(I226/G226))-1),4),2),$J$24+$Q$29 + $S$27-0.01,IF(ROUND(ROUND(J226*(((1+(H226/100))^(I226/G226))-1),4),2)+ $S$27&gt;$J$24,$J$24+ $S$27+-0.01,ROUND(ROUND(J226*(((1+(H226/100))^(I226/G226))-1),4),2)+$S$27)))- Q226-R226-S226-W226))</f>
        <v/>
      </c>
      <c r="L226" s="242" t="str">
        <f t="shared" ref="L226:L289" si="143">IF(B226="","",IF(K226=0.01,+$J$24-K226-Q226-R226-S226-W226+$Q$29,IF($J$24+$Q$29 + $S$27&lt;ROUND(ROUND(J226*(((1+(H226/100))^(I226/G226))-1),4),2),$J$24+$Q$29 + $S$27-0.01,IF(ROUND(ROUND(J226*(((1+(H226/100))^(I226/G226))-1),4),2)+ $S$27&gt;$J$24,$J$24+ $S$27+-0.01,ROUND(ROUND(J226*(((1+(H226/100))^(I226/G226))-1),4),2)+$S$27))))</f>
        <v/>
      </c>
      <c r="M226" s="242" t="str">
        <f t="shared" ref="M226:M272" si="144">+IF(B226="","",IF(ISERROR(MATCH(MONTH(C226),$H$18:$H$19,0))=FALSE,$J$23,0)  + $J$23)</f>
        <v/>
      </c>
      <c r="N226" s="242" t="str">
        <f t="shared" ref="N226:N272" si="145">+IF(B226="","",L226+M226)</f>
        <v/>
      </c>
      <c r="O226" s="243" t="str">
        <f t="shared" si="126"/>
        <v/>
      </c>
      <c r="P226" s="244" t="str">
        <f t="shared" ref="P226:P272" si="146">+IF(B226="","",$J$27)</f>
        <v/>
      </c>
      <c r="Q226" s="244" t="str">
        <f t="shared" si="123"/>
        <v/>
      </c>
      <c r="R226" s="244"/>
      <c r="S226" s="245" t="str">
        <f t="shared" ref="S226:S272" si="147">IF(B226="","",IF(E226-E225&gt;1,ROUNDDOWN($J226*$H$9/30*(DATE(YEAR($C226),MONTH($C226)-1,DAY($C226))-C225),2),0))</f>
        <v/>
      </c>
      <c r="T226" s="244" t="str">
        <f t="shared" ref="T226:T272" si="148">IF(B226="","",Q226+R226+S226)</f>
        <v/>
      </c>
      <c r="U226" s="244" t="str">
        <f t="shared" si="124"/>
        <v/>
      </c>
      <c r="V226" s="244"/>
      <c r="W226" s="244" t="str">
        <f t="shared" si="125"/>
        <v/>
      </c>
      <c r="X226" s="246" t="str">
        <f t="shared" si="127"/>
        <v/>
      </c>
      <c r="Y226" s="240" t="str">
        <f t="shared" ref="Y226:Y271" si="149">+IF(B226="","",ROUND(J226-K226,2))</f>
        <v/>
      </c>
      <c r="Z226" s="240">
        <f t="shared" ref="Z226:Z289" si="150">IFERROR(IF(ROUND(ROUND(J226*(((1+(H226/100))^(I226/G226))-1),4),2) - $J$24&lt;0,0,ROUND(ROUND(J226*(((1+(H226/100))^(I226/G226))-1),4),2) - $J$24),0)</f>
        <v>0</v>
      </c>
      <c r="AA226" s="240"/>
      <c r="AB226" s="240">
        <f t="shared" si="128"/>
        <v>0</v>
      </c>
      <c r="AC226" s="244" t="str">
        <f t="shared" si="129"/>
        <v/>
      </c>
      <c r="AD226" s="244" t="str">
        <f t="shared" si="130"/>
        <v/>
      </c>
      <c r="AE226" s="247">
        <f t="shared" si="131"/>
        <v>0</v>
      </c>
      <c r="AF226" s="247" t="str">
        <f t="shared" si="132"/>
        <v/>
      </c>
      <c r="AG226" s="244" t="str">
        <f t="shared" si="133"/>
        <v/>
      </c>
      <c r="AH226" s="61" t="str">
        <f t="shared" ref="AH226:AH272" si="151">IF(B226="","",IF(D226="D",$J$24*2,$J$24)+Q226)</f>
        <v/>
      </c>
      <c r="AI226" s="248">
        <f t="shared" ref="AI226:AI272" si="152">+IF(C226="",0,C226)</f>
        <v>0</v>
      </c>
      <c r="AJ226" s="244">
        <f t="shared" si="134"/>
        <v>0</v>
      </c>
      <c r="AK226" s="25"/>
      <c r="AL226" s="249">
        <f t="shared" si="135"/>
        <v>0</v>
      </c>
      <c r="AM226" s="250">
        <f t="shared" ref="AM226:AM272" si="153">+IFERROR(AC226-L226,0)</f>
        <v>0</v>
      </c>
      <c r="AN226" s="16"/>
      <c r="AO226" s="251" t="e">
        <f t="shared" ref="AO226:AO271" si="154">I226 + AO225</f>
        <v>#VALUE!</v>
      </c>
      <c r="AP226" s="252" t="e">
        <f t="shared" si="136"/>
        <v>#VALUE!</v>
      </c>
      <c r="AQ226" s="253" t="e">
        <f t="shared" ref="AQ226:AQ289" ca="1" si="155">AU225</f>
        <v>#DIV/0!</v>
      </c>
      <c r="AR226" s="253" t="e">
        <f t="shared" ca="1" si="137"/>
        <v>#DIV/0!</v>
      </c>
      <c r="AS226" s="254" t="e">
        <f t="shared" ref="AS226:AS289" ca="1" si="156">(((1+($J$8/100))^((K226)/$Q$9))-1)*AQ226</f>
        <v>#VALUE!</v>
      </c>
      <c r="AT226" s="253" t="e">
        <f t="shared" ca="1" si="138"/>
        <v>#DIV/0!</v>
      </c>
      <c r="AU226" s="253" t="e">
        <f t="shared" ca="1" si="139"/>
        <v>#DIV/0!</v>
      </c>
    </row>
    <row r="227" spans="1:47" outlineLevel="1" x14ac:dyDescent="0.3">
      <c r="A227" s="52" t="str">
        <f t="shared" ref="A227:A290" si="157">IF(A226&gt;=$H$14,"",A226+1)</f>
        <v/>
      </c>
      <c r="B227" s="52" t="str">
        <f t="shared" si="140"/>
        <v/>
      </c>
      <c r="C227" s="236" t="str">
        <f t="shared" ref="C227:C272" si="158">IF(A227="","",IF(OR(MONTH(EDATE($Q$6,E227))=$H$16,MONTH(EDATE($Q$6,E227))=$H$17),IF(ABS($H$17-$H$16)=1,EDATE($Q$6,E227+2),EDATE($Q$6,E227+1)),EDATE($Q$6,E227)))</f>
        <v/>
      </c>
      <c r="D227" s="236" t="str">
        <f t="shared" si="141"/>
        <v/>
      </c>
      <c r="E227" s="237" t="str">
        <f t="shared" ref="E227:E290" si="159">IF(B227="","",IF(OR(MONTH(DATE(YEAR(C226) + 1/12,MONTH(C226)+1,DAY(C226)))=$H$16,MONTH(DATE(YEAR(C226) + 1/12,MONTH(C226)+1,DAY(C226)))=$H$17),IF(ABS($H$17-$H$16)=1,E226+1,E226 + 2),E226 + 1))</f>
        <v/>
      </c>
      <c r="F227" s="237" t="str">
        <f t="shared" ref="F227:F272" si="160">IF(B227="","",F226+1)</f>
        <v/>
      </c>
      <c r="G227" s="238" t="str">
        <f t="shared" ref="G227:G272" si="161">IF(B227="","",$Q$9)</f>
        <v/>
      </c>
      <c r="H227" s="239" t="str">
        <f t="shared" ref="H227:H272" si="162">IF(B227="","",$H$10)</f>
        <v/>
      </c>
      <c r="I227" s="237" t="str">
        <f t="shared" ref="I227:I272" si="163">IF(B227="","",C227-C226)</f>
        <v/>
      </c>
      <c r="J227" s="240" t="str">
        <f t="shared" ref="J227:J272" si="164">IF(B227="","",Y226)</f>
        <v/>
      </c>
      <c r="K227" s="241" t="str">
        <f t="shared" si="142"/>
        <v/>
      </c>
      <c r="L227" s="242" t="str">
        <f t="shared" si="143"/>
        <v/>
      </c>
      <c r="M227" s="242" t="str">
        <f t="shared" si="144"/>
        <v/>
      </c>
      <c r="N227" s="242" t="str">
        <f t="shared" si="145"/>
        <v/>
      </c>
      <c r="O227" s="243" t="str">
        <f t="shared" si="126"/>
        <v/>
      </c>
      <c r="P227" s="244" t="str">
        <f t="shared" si="146"/>
        <v/>
      </c>
      <c r="Q227" s="244" t="str">
        <f t="shared" ref="Q227:Q272" si="165">+IF(B227="","",ROUND($H$9*J227/30*$I227,2)-S227)</f>
        <v/>
      </c>
      <c r="R227" s="244"/>
      <c r="S227" s="245" t="str">
        <f t="shared" si="147"/>
        <v/>
      </c>
      <c r="T227" s="244" t="str">
        <f t="shared" si="148"/>
        <v/>
      </c>
      <c r="U227" s="244" t="str">
        <f t="shared" ref="U227:U272" si="166">+IF(B227="","",$J$28)</f>
        <v/>
      </c>
      <c r="V227" s="244"/>
      <c r="W227" s="244" t="str">
        <f t="shared" ref="W227:W272" si="167">+IF(B227="","",U227+V227)</f>
        <v/>
      </c>
      <c r="X227" s="246" t="str">
        <f t="shared" si="127"/>
        <v/>
      </c>
      <c r="Y227" s="240" t="str">
        <f t="shared" si="149"/>
        <v/>
      </c>
      <c r="Z227" s="240">
        <f t="shared" si="150"/>
        <v>0</v>
      </c>
      <c r="AA227" s="240"/>
      <c r="AB227" s="240">
        <f t="shared" si="128"/>
        <v>0</v>
      </c>
      <c r="AC227" s="244" t="str">
        <f t="shared" si="129"/>
        <v/>
      </c>
      <c r="AD227" s="244" t="str">
        <f t="shared" si="130"/>
        <v/>
      </c>
      <c r="AE227" s="247">
        <f t="shared" si="131"/>
        <v>0</v>
      </c>
      <c r="AF227" s="247" t="str">
        <f t="shared" si="132"/>
        <v/>
      </c>
      <c r="AG227" s="244" t="str">
        <f t="shared" si="133"/>
        <v/>
      </c>
      <c r="AH227" s="61" t="str">
        <f t="shared" si="151"/>
        <v/>
      </c>
      <c r="AI227" s="248">
        <f t="shared" si="152"/>
        <v>0</v>
      </c>
      <c r="AJ227" s="244">
        <f t="shared" si="134"/>
        <v>0</v>
      </c>
      <c r="AK227" s="25"/>
      <c r="AL227" s="249">
        <f t="shared" si="135"/>
        <v>0</v>
      </c>
      <c r="AM227" s="250">
        <f t="shared" si="153"/>
        <v>0</v>
      </c>
      <c r="AN227" s="16"/>
      <c r="AO227" s="251" t="e">
        <f t="shared" si="154"/>
        <v>#VALUE!</v>
      </c>
      <c r="AP227" s="252" t="e">
        <f t="shared" si="136"/>
        <v>#VALUE!</v>
      </c>
      <c r="AQ227" s="253" t="e">
        <f t="shared" ca="1" si="155"/>
        <v>#DIV/0!</v>
      </c>
      <c r="AR227" s="253" t="e">
        <f t="shared" ca="1" si="137"/>
        <v>#DIV/0!</v>
      </c>
      <c r="AS227" s="254" t="e">
        <f t="shared" ca="1" si="156"/>
        <v>#VALUE!</v>
      </c>
      <c r="AT227" s="253" t="e">
        <f t="shared" ca="1" si="138"/>
        <v>#DIV/0!</v>
      </c>
      <c r="AU227" s="253" t="e">
        <f t="shared" ca="1" si="139"/>
        <v>#DIV/0!</v>
      </c>
    </row>
    <row r="228" spans="1:47" outlineLevel="1" x14ac:dyDescent="0.3">
      <c r="A228" s="52" t="str">
        <f t="shared" si="157"/>
        <v/>
      </c>
      <c r="B228" s="52" t="str">
        <f t="shared" si="140"/>
        <v/>
      </c>
      <c r="C228" s="236" t="str">
        <f t="shared" si="158"/>
        <v/>
      </c>
      <c r="D228" s="236" t="str">
        <f t="shared" si="141"/>
        <v/>
      </c>
      <c r="E228" s="237" t="str">
        <f t="shared" si="159"/>
        <v/>
      </c>
      <c r="F228" s="237" t="str">
        <f t="shared" si="160"/>
        <v/>
      </c>
      <c r="G228" s="238" t="str">
        <f t="shared" si="161"/>
        <v/>
      </c>
      <c r="H228" s="239" t="str">
        <f t="shared" si="162"/>
        <v/>
      </c>
      <c r="I228" s="237" t="str">
        <f t="shared" si="163"/>
        <v/>
      </c>
      <c r="J228" s="240" t="str">
        <f t="shared" si="164"/>
        <v/>
      </c>
      <c r="K228" s="241" t="str">
        <f t="shared" si="142"/>
        <v/>
      </c>
      <c r="L228" s="242" t="str">
        <f t="shared" si="143"/>
        <v/>
      </c>
      <c r="M228" s="242" t="str">
        <f t="shared" si="144"/>
        <v/>
      </c>
      <c r="N228" s="242" t="str">
        <f t="shared" si="145"/>
        <v/>
      </c>
      <c r="O228" s="243" t="str">
        <f t="shared" si="126"/>
        <v/>
      </c>
      <c r="P228" s="244" t="str">
        <f t="shared" si="146"/>
        <v/>
      </c>
      <c r="Q228" s="244" t="str">
        <f t="shared" si="165"/>
        <v/>
      </c>
      <c r="R228" s="244"/>
      <c r="S228" s="245" t="str">
        <f t="shared" si="147"/>
        <v/>
      </c>
      <c r="T228" s="244" t="str">
        <f t="shared" si="148"/>
        <v/>
      </c>
      <c r="U228" s="244" t="str">
        <f t="shared" si="166"/>
        <v/>
      </c>
      <c r="V228" s="244"/>
      <c r="W228" s="244" t="str">
        <f t="shared" si="167"/>
        <v/>
      </c>
      <c r="X228" s="246" t="str">
        <f t="shared" si="127"/>
        <v/>
      </c>
      <c r="Y228" s="240" t="str">
        <f t="shared" si="149"/>
        <v/>
      </c>
      <c r="Z228" s="240">
        <f t="shared" si="150"/>
        <v>0</v>
      </c>
      <c r="AA228" s="240"/>
      <c r="AB228" s="240">
        <f t="shared" si="128"/>
        <v>0</v>
      </c>
      <c r="AC228" s="244" t="str">
        <f t="shared" si="129"/>
        <v/>
      </c>
      <c r="AD228" s="244" t="str">
        <f t="shared" si="130"/>
        <v/>
      </c>
      <c r="AE228" s="247">
        <f t="shared" si="131"/>
        <v>0</v>
      </c>
      <c r="AF228" s="247" t="str">
        <f t="shared" si="132"/>
        <v/>
      </c>
      <c r="AG228" s="244" t="str">
        <f t="shared" si="133"/>
        <v/>
      </c>
      <c r="AH228" s="61" t="str">
        <f t="shared" si="151"/>
        <v/>
      </c>
      <c r="AI228" s="248">
        <f t="shared" si="152"/>
        <v>0</v>
      </c>
      <c r="AJ228" s="244">
        <f t="shared" si="134"/>
        <v>0</v>
      </c>
      <c r="AK228" s="25"/>
      <c r="AL228" s="249">
        <f t="shared" si="135"/>
        <v>0</v>
      </c>
      <c r="AM228" s="250">
        <f t="shared" si="153"/>
        <v>0</v>
      </c>
      <c r="AN228" s="16"/>
      <c r="AO228" s="251" t="e">
        <f t="shared" si="154"/>
        <v>#VALUE!</v>
      </c>
      <c r="AP228" s="252" t="e">
        <f t="shared" si="136"/>
        <v>#VALUE!</v>
      </c>
      <c r="AQ228" s="253" t="e">
        <f t="shared" ca="1" si="155"/>
        <v>#DIV/0!</v>
      </c>
      <c r="AR228" s="253" t="e">
        <f t="shared" ca="1" si="137"/>
        <v>#DIV/0!</v>
      </c>
      <c r="AS228" s="254" t="e">
        <f t="shared" ca="1" si="156"/>
        <v>#VALUE!</v>
      </c>
      <c r="AT228" s="253" t="e">
        <f t="shared" ca="1" si="138"/>
        <v>#DIV/0!</v>
      </c>
      <c r="AU228" s="253" t="e">
        <f t="shared" ca="1" si="139"/>
        <v>#DIV/0!</v>
      </c>
    </row>
    <row r="229" spans="1:47" outlineLevel="1" x14ac:dyDescent="0.3">
      <c r="A229" s="52" t="str">
        <f t="shared" si="157"/>
        <v/>
      </c>
      <c r="B229" s="52" t="str">
        <f t="shared" si="140"/>
        <v/>
      </c>
      <c r="C229" s="236" t="str">
        <f t="shared" si="158"/>
        <v/>
      </c>
      <c r="D229" s="236" t="str">
        <f t="shared" si="141"/>
        <v/>
      </c>
      <c r="E229" s="237" t="str">
        <f t="shared" si="159"/>
        <v/>
      </c>
      <c r="F229" s="237" t="str">
        <f t="shared" si="160"/>
        <v/>
      </c>
      <c r="G229" s="238" t="str">
        <f t="shared" si="161"/>
        <v/>
      </c>
      <c r="H229" s="239" t="str">
        <f t="shared" si="162"/>
        <v/>
      </c>
      <c r="I229" s="237" t="str">
        <f t="shared" si="163"/>
        <v/>
      </c>
      <c r="J229" s="240" t="str">
        <f t="shared" si="164"/>
        <v/>
      </c>
      <c r="K229" s="241" t="str">
        <f t="shared" si="142"/>
        <v/>
      </c>
      <c r="L229" s="242" t="str">
        <f t="shared" si="143"/>
        <v/>
      </c>
      <c r="M229" s="242" t="str">
        <f t="shared" si="144"/>
        <v/>
      </c>
      <c r="N229" s="242" t="str">
        <f t="shared" si="145"/>
        <v/>
      </c>
      <c r="O229" s="243" t="str">
        <f t="shared" si="126"/>
        <v/>
      </c>
      <c r="P229" s="244" t="str">
        <f t="shared" si="146"/>
        <v/>
      </c>
      <c r="Q229" s="244" t="str">
        <f t="shared" si="165"/>
        <v/>
      </c>
      <c r="R229" s="244"/>
      <c r="S229" s="245" t="str">
        <f t="shared" si="147"/>
        <v/>
      </c>
      <c r="T229" s="244" t="str">
        <f t="shared" si="148"/>
        <v/>
      </c>
      <c r="U229" s="244" t="str">
        <f t="shared" si="166"/>
        <v/>
      </c>
      <c r="V229" s="244"/>
      <c r="W229" s="244" t="str">
        <f t="shared" si="167"/>
        <v/>
      </c>
      <c r="X229" s="246" t="str">
        <f t="shared" si="127"/>
        <v/>
      </c>
      <c r="Y229" s="240" t="str">
        <f t="shared" si="149"/>
        <v/>
      </c>
      <c r="Z229" s="240">
        <f t="shared" si="150"/>
        <v>0</v>
      </c>
      <c r="AA229" s="240"/>
      <c r="AB229" s="240">
        <f t="shared" si="128"/>
        <v>0</v>
      </c>
      <c r="AC229" s="244" t="str">
        <f t="shared" si="129"/>
        <v/>
      </c>
      <c r="AD229" s="244" t="str">
        <f t="shared" si="130"/>
        <v/>
      </c>
      <c r="AE229" s="247">
        <f t="shared" si="131"/>
        <v>0</v>
      </c>
      <c r="AF229" s="247" t="str">
        <f t="shared" si="132"/>
        <v/>
      </c>
      <c r="AG229" s="244" t="str">
        <f t="shared" si="133"/>
        <v/>
      </c>
      <c r="AH229" s="61" t="str">
        <f t="shared" si="151"/>
        <v/>
      </c>
      <c r="AI229" s="248">
        <f t="shared" si="152"/>
        <v>0</v>
      </c>
      <c r="AJ229" s="244">
        <f t="shared" si="134"/>
        <v>0</v>
      </c>
      <c r="AK229" s="25"/>
      <c r="AL229" s="249">
        <f t="shared" si="135"/>
        <v>0</v>
      </c>
      <c r="AM229" s="250">
        <f t="shared" si="153"/>
        <v>0</v>
      </c>
      <c r="AN229" s="16"/>
      <c r="AO229" s="251" t="e">
        <f t="shared" si="154"/>
        <v>#VALUE!</v>
      </c>
      <c r="AP229" s="252" t="e">
        <f t="shared" si="136"/>
        <v>#VALUE!</v>
      </c>
      <c r="AQ229" s="253" t="e">
        <f t="shared" ca="1" si="155"/>
        <v>#DIV/0!</v>
      </c>
      <c r="AR229" s="253" t="e">
        <f t="shared" ca="1" si="137"/>
        <v>#DIV/0!</v>
      </c>
      <c r="AS229" s="254" t="e">
        <f t="shared" ca="1" si="156"/>
        <v>#VALUE!</v>
      </c>
      <c r="AT229" s="253" t="e">
        <f t="shared" ca="1" si="138"/>
        <v>#DIV/0!</v>
      </c>
      <c r="AU229" s="253" t="e">
        <f t="shared" ca="1" si="139"/>
        <v>#DIV/0!</v>
      </c>
    </row>
    <row r="230" spans="1:47" outlineLevel="1" x14ac:dyDescent="0.3">
      <c r="A230" s="52" t="str">
        <f t="shared" si="157"/>
        <v/>
      </c>
      <c r="B230" s="52" t="str">
        <f t="shared" si="140"/>
        <v/>
      </c>
      <c r="C230" s="236" t="str">
        <f t="shared" si="158"/>
        <v/>
      </c>
      <c r="D230" s="236" t="str">
        <f t="shared" si="141"/>
        <v/>
      </c>
      <c r="E230" s="237" t="str">
        <f t="shared" si="159"/>
        <v/>
      </c>
      <c r="F230" s="237" t="str">
        <f t="shared" si="160"/>
        <v/>
      </c>
      <c r="G230" s="238" t="str">
        <f t="shared" si="161"/>
        <v/>
      </c>
      <c r="H230" s="239" t="str">
        <f t="shared" si="162"/>
        <v/>
      </c>
      <c r="I230" s="237" t="str">
        <f t="shared" si="163"/>
        <v/>
      </c>
      <c r="J230" s="240" t="str">
        <f t="shared" si="164"/>
        <v/>
      </c>
      <c r="K230" s="241" t="str">
        <f t="shared" si="142"/>
        <v/>
      </c>
      <c r="L230" s="242" t="str">
        <f t="shared" si="143"/>
        <v/>
      </c>
      <c r="M230" s="242" t="str">
        <f t="shared" si="144"/>
        <v/>
      </c>
      <c r="N230" s="242" t="str">
        <f t="shared" si="145"/>
        <v/>
      </c>
      <c r="O230" s="243" t="str">
        <f t="shared" si="126"/>
        <v/>
      </c>
      <c r="P230" s="244" t="str">
        <f t="shared" si="146"/>
        <v/>
      </c>
      <c r="Q230" s="244" t="str">
        <f t="shared" si="165"/>
        <v/>
      </c>
      <c r="R230" s="244"/>
      <c r="S230" s="245" t="str">
        <f t="shared" si="147"/>
        <v/>
      </c>
      <c r="T230" s="244" t="str">
        <f t="shared" si="148"/>
        <v/>
      </c>
      <c r="U230" s="244" t="str">
        <f t="shared" si="166"/>
        <v/>
      </c>
      <c r="V230" s="244"/>
      <c r="W230" s="244" t="str">
        <f t="shared" si="167"/>
        <v/>
      </c>
      <c r="X230" s="246" t="str">
        <f t="shared" si="127"/>
        <v/>
      </c>
      <c r="Y230" s="240" t="str">
        <f t="shared" si="149"/>
        <v/>
      </c>
      <c r="Z230" s="240">
        <f t="shared" si="150"/>
        <v>0</v>
      </c>
      <c r="AA230" s="240"/>
      <c r="AB230" s="240">
        <f t="shared" si="128"/>
        <v>0</v>
      </c>
      <c r="AC230" s="244" t="str">
        <f t="shared" si="129"/>
        <v/>
      </c>
      <c r="AD230" s="244" t="str">
        <f t="shared" si="130"/>
        <v/>
      </c>
      <c r="AE230" s="247">
        <f t="shared" si="131"/>
        <v>0</v>
      </c>
      <c r="AF230" s="247" t="str">
        <f t="shared" si="132"/>
        <v/>
      </c>
      <c r="AG230" s="244" t="str">
        <f t="shared" si="133"/>
        <v/>
      </c>
      <c r="AH230" s="61" t="str">
        <f t="shared" si="151"/>
        <v/>
      </c>
      <c r="AI230" s="248">
        <f t="shared" si="152"/>
        <v>0</v>
      </c>
      <c r="AJ230" s="244">
        <f t="shared" si="134"/>
        <v>0</v>
      </c>
      <c r="AK230" s="25"/>
      <c r="AL230" s="249">
        <f t="shared" si="135"/>
        <v>0</v>
      </c>
      <c r="AM230" s="250">
        <f t="shared" si="153"/>
        <v>0</v>
      </c>
      <c r="AN230" s="16"/>
      <c r="AO230" s="251" t="e">
        <f t="shared" si="154"/>
        <v>#VALUE!</v>
      </c>
      <c r="AP230" s="252" t="e">
        <f t="shared" si="136"/>
        <v>#VALUE!</v>
      </c>
      <c r="AQ230" s="253" t="e">
        <f t="shared" ca="1" si="155"/>
        <v>#DIV/0!</v>
      </c>
      <c r="AR230" s="253" t="e">
        <f t="shared" ca="1" si="137"/>
        <v>#DIV/0!</v>
      </c>
      <c r="AS230" s="254" t="e">
        <f t="shared" ca="1" si="156"/>
        <v>#VALUE!</v>
      </c>
      <c r="AT230" s="253" t="e">
        <f t="shared" ca="1" si="138"/>
        <v>#DIV/0!</v>
      </c>
      <c r="AU230" s="253" t="e">
        <f t="shared" ca="1" si="139"/>
        <v>#DIV/0!</v>
      </c>
    </row>
    <row r="231" spans="1:47" outlineLevel="1" x14ac:dyDescent="0.3">
      <c r="A231" s="52" t="str">
        <f t="shared" si="157"/>
        <v/>
      </c>
      <c r="B231" s="52" t="str">
        <f t="shared" si="140"/>
        <v/>
      </c>
      <c r="C231" s="236" t="str">
        <f t="shared" si="158"/>
        <v/>
      </c>
      <c r="D231" s="236" t="str">
        <f t="shared" si="141"/>
        <v/>
      </c>
      <c r="E231" s="237" t="str">
        <f t="shared" si="159"/>
        <v/>
      </c>
      <c r="F231" s="237" t="str">
        <f t="shared" si="160"/>
        <v/>
      </c>
      <c r="G231" s="238" t="str">
        <f t="shared" si="161"/>
        <v/>
      </c>
      <c r="H231" s="239" t="str">
        <f t="shared" si="162"/>
        <v/>
      </c>
      <c r="I231" s="237" t="str">
        <f t="shared" si="163"/>
        <v/>
      </c>
      <c r="J231" s="240" t="str">
        <f t="shared" si="164"/>
        <v/>
      </c>
      <c r="K231" s="241" t="str">
        <f t="shared" si="142"/>
        <v/>
      </c>
      <c r="L231" s="242" t="str">
        <f t="shared" si="143"/>
        <v/>
      </c>
      <c r="M231" s="242" t="str">
        <f t="shared" si="144"/>
        <v/>
      </c>
      <c r="N231" s="242" t="str">
        <f t="shared" si="145"/>
        <v/>
      </c>
      <c r="O231" s="243" t="str">
        <f t="shared" si="126"/>
        <v/>
      </c>
      <c r="P231" s="244" t="str">
        <f t="shared" si="146"/>
        <v/>
      </c>
      <c r="Q231" s="244" t="str">
        <f t="shared" si="165"/>
        <v/>
      </c>
      <c r="R231" s="244"/>
      <c r="S231" s="245" t="str">
        <f t="shared" si="147"/>
        <v/>
      </c>
      <c r="T231" s="244" t="str">
        <f t="shared" si="148"/>
        <v/>
      </c>
      <c r="U231" s="244" t="str">
        <f t="shared" si="166"/>
        <v/>
      </c>
      <c r="V231" s="244"/>
      <c r="W231" s="244" t="str">
        <f t="shared" si="167"/>
        <v/>
      </c>
      <c r="X231" s="246" t="str">
        <f t="shared" si="127"/>
        <v/>
      </c>
      <c r="Y231" s="240" t="str">
        <f t="shared" si="149"/>
        <v/>
      </c>
      <c r="Z231" s="240">
        <f t="shared" si="150"/>
        <v>0</v>
      </c>
      <c r="AA231" s="240"/>
      <c r="AB231" s="240">
        <f t="shared" si="128"/>
        <v>0</v>
      </c>
      <c r="AC231" s="244" t="str">
        <f t="shared" si="129"/>
        <v/>
      </c>
      <c r="AD231" s="244" t="str">
        <f t="shared" si="130"/>
        <v/>
      </c>
      <c r="AE231" s="247">
        <f t="shared" si="131"/>
        <v>0</v>
      </c>
      <c r="AF231" s="247" t="str">
        <f t="shared" si="132"/>
        <v/>
      </c>
      <c r="AG231" s="244" t="str">
        <f t="shared" si="133"/>
        <v/>
      </c>
      <c r="AH231" s="61" t="str">
        <f t="shared" si="151"/>
        <v/>
      </c>
      <c r="AI231" s="248">
        <f t="shared" si="152"/>
        <v>0</v>
      </c>
      <c r="AJ231" s="244">
        <f t="shared" si="134"/>
        <v>0</v>
      </c>
      <c r="AK231" s="25"/>
      <c r="AL231" s="249">
        <f t="shared" si="135"/>
        <v>0</v>
      </c>
      <c r="AM231" s="250">
        <f t="shared" si="153"/>
        <v>0</v>
      </c>
      <c r="AN231" s="16"/>
      <c r="AO231" s="251" t="e">
        <f t="shared" si="154"/>
        <v>#VALUE!</v>
      </c>
      <c r="AP231" s="252" t="e">
        <f t="shared" si="136"/>
        <v>#VALUE!</v>
      </c>
      <c r="AQ231" s="253" t="e">
        <f t="shared" ca="1" si="155"/>
        <v>#DIV/0!</v>
      </c>
      <c r="AR231" s="253" t="e">
        <f t="shared" ca="1" si="137"/>
        <v>#DIV/0!</v>
      </c>
      <c r="AS231" s="254" t="e">
        <f t="shared" ca="1" si="156"/>
        <v>#VALUE!</v>
      </c>
      <c r="AT231" s="253" t="e">
        <f t="shared" ca="1" si="138"/>
        <v>#DIV/0!</v>
      </c>
      <c r="AU231" s="253" t="e">
        <f t="shared" ca="1" si="139"/>
        <v>#DIV/0!</v>
      </c>
    </row>
    <row r="232" spans="1:47" outlineLevel="1" x14ac:dyDescent="0.3">
      <c r="A232" s="52" t="str">
        <f t="shared" si="157"/>
        <v/>
      </c>
      <c r="B232" s="52" t="str">
        <f t="shared" si="140"/>
        <v/>
      </c>
      <c r="C232" s="236" t="str">
        <f t="shared" si="158"/>
        <v/>
      </c>
      <c r="D232" s="236" t="str">
        <f t="shared" si="141"/>
        <v/>
      </c>
      <c r="E232" s="237" t="str">
        <f t="shared" si="159"/>
        <v/>
      </c>
      <c r="F232" s="237" t="str">
        <f t="shared" si="160"/>
        <v/>
      </c>
      <c r="G232" s="238" t="str">
        <f t="shared" si="161"/>
        <v/>
      </c>
      <c r="H232" s="239" t="str">
        <f t="shared" si="162"/>
        <v/>
      </c>
      <c r="I232" s="237" t="str">
        <f t="shared" si="163"/>
        <v/>
      </c>
      <c r="J232" s="240" t="str">
        <f t="shared" si="164"/>
        <v/>
      </c>
      <c r="K232" s="241" t="str">
        <f t="shared" si="142"/>
        <v/>
      </c>
      <c r="L232" s="242" t="str">
        <f t="shared" si="143"/>
        <v/>
      </c>
      <c r="M232" s="242" t="str">
        <f t="shared" si="144"/>
        <v/>
      </c>
      <c r="N232" s="242" t="str">
        <f t="shared" si="145"/>
        <v/>
      </c>
      <c r="O232" s="243" t="str">
        <f t="shared" si="126"/>
        <v/>
      </c>
      <c r="P232" s="244" t="str">
        <f t="shared" si="146"/>
        <v/>
      </c>
      <c r="Q232" s="244" t="str">
        <f t="shared" si="165"/>
        <v/>
      </c>
      <c r="R232" s="244"/>
      <c r="S232" s="245" t="str">
        <f t="shared" si="147"/>
        <v/>
      </c>
      <c r="T232" s="244" t="str">
        <f t="shared" si="148"/>
        <v/>
      </c>
      <c r="U232" s="244" t="str">
        <f t="shared" si="166"/>
        <v/>
      </c>
      <c r="V232" s="244"/>
      <c r="W232" s="244" t="str">
        <f t="shared" si="167"/>
        <v/>
      </c>
      <c r="X232" s="246" t="str">
        <f t="shared" si="127"/>
        <v/>
      </c>
      <c r="Y232" s="240" t="str">
        <f t="shared" si="149"/>
        <v/>
      </c>
      <c r="Z232" s="240">
        <f t="shared" si="150"/>
        <v>0</v>
      </c>
      <c r="AA232" s="240"/>
      <c r="AB232" s="240">
        <f t="shared" si="128"/>
        <v>0</v>
      </c>
      <c r="AC232" s="244" t="str">
        <f t="shared" si="129"/>
        <v/>
      </c>
      <c r="AD232" s="244" t="str">
        <f t="shared" si="130"/>
        <v/>
      </c>
      <c r="AE232" s="247">
        <f t="shared" si="131"/>
        <v>0</v>
      </c>
      <c r="AF232" s="247" t="str">
        <f t="shared" si="132"/>
        <v/>
      </c>
      <c r="AG232" s="244" t="str">
        <f t="shared" si="133"/>
        <v/>
      </c>
      <c r="AH232" s="61" t="str">
        <f t="shared" si="151"/>
        <v/>
      </c>
      <c r="AI232" s="248">
        <f t="shared" si="152"/>
        <v>0</v>
      </c>
      <c r="AJ232" s="244">
        <f t="shared" si="134"/>
        <v>0</v>
      </c>
      <c r="AK232" s="25"/>
      <c r="AL232" s="249">
        <f t="shared" si="135"/>
        <v>0</v>
      </c>
      <c r="AM232" s="250">
        <f t="shared" si="153"/>
        <v>0</v>
      </c>
      <c r="AN232" s="16"/>
      <c r="AO232" s="251" t="e">
        <f t="shared" si="154"/>
        <v>#VALUE!</v>
      </c>
      <c r="AP232" s="252" t="e">
        <f t="shared" si="136"/>
        <v>#VALUE!</v>
      </c>
      <c r="AQ232" s="253" t="e">
        <f t="shared" ca="1" si="155"/>
        <v>#DIV/0!</v>
      </c>
      <c r="AR232" s="253" t="e">
        <f t="shared" ca="1" si="137"/>
        <v>#DIV/0!</v>
      </c>
      <c r="AS232" s="254" t="e">
        <f t="shared" ca="1" si="156"/>
        <v>#VALUE!</v>
      </c>
      <c r="AT232" s="253" t="e">
        <f t="shared" ca="1" si="138"/>
        <v>#DIV/0!</v>
      </c>
      <c r="AU232" s="253" t="e">
        <f t="shared" ca="1" si="139"/>
        <v>#DIV/0!</v>
      </c>
    </row>
    <row r="233" spans="1:47" outlineLevel="1" x14ac:dyDescent="0.3">
      <c r="A233" s="52" t="str">
        <f t="shared" si="157"/>
        <v/>
      </c>
      <c r="B233" s="52" t="str">
        <f t="shared" si="140"/>
        <v/>
      </c>
      <c r="C233" s="236" t="str">
        <f t="shared" si="158"/>
        <v/>
      </c>
      <c r="D233" s="236" t="str">
        <f t="shared" si="141"/>
        <v/>
      </c>
      <c r="E233" s="237" t="str">
        <f t="shared" si="159"/>
        <v/>
      </c>
      <c r="F233" s="237" t="str">
        <f t="shared" si="160"/>
        <v/>
      </c>
      <c r="G233" s="238" t="str">
        <f t="shared" si="161"/>
        <v/>
      </c>
      <c r="H233" s="239" t="str">
        <f t="shared" si="162"/>
        <v/>
      </c>
      <c r="I233" s="237" t="str">
        <f t="shared" si="163"/>
        <v/>
      </c>
      <c r="J233" s="240" t="str">
        <f t="shared" si="164"/>
        <v/>
      </c>
      <c r="K233" s="241" t="str">
        <f t="shared" si="142"/>
        <v/>
      </c>
      <c r="L233" s="242" t="str">
        <f t="shared" si="143"/>
        <v/>
      </c>
      <c r="M233" s="242" t="str">
        <f t="shared" si="144"/>
        <v/>
      </c>
      <c r="N233" s="242" t="str">
        <f t="shared" si="145"/>
        <v/>
      </c>
      <c r="O233" s="243" t="str">
        <f t="shared" si="126"/>
        <v/>
      </c>
      <c r="P233" s="244" t="str">
        <f t="shared" si="146"/>
        <v/>
      </c>
      <c r="Q233" s="244" t="str">
        <f t="shared" si="165"/>
        <v/>
      </c>
      <c r="R233" s="244"/>
      <c r="S233" s="245" t="str">
        <f t="shared" si="147"/>
        <v/>
      </c>
      <c r="T233" s="244" t="str">
        <f t="shared" si="148"/>
        <v/>
      </c>
      <c r="U233" s="244" t="str">
        <f t="shared" si="166"/>
        <v/>
      </c>
      <c r="V233" s="244"/>
      <c r="W233" s="244" t="str">
        <f t="shared" si="167"/>
        <v/>
      </c>
      <c r="X233" s="246" t="str">
        <f t="shared" si="127"/>
        <v/>
      </c>
      <c r="Y233" s="240" t="str">
        <f t="shared" si="149"/>
        <v/>
      </c>
      <c r="Z233" s="240">
        <f t="shared" si="150"/>
        <v>0</v>
      </c>
      <c r="AA233" s="240"/>
      <c r="AB233" s="240">
        <f t="shared" si="128"/>
        <v>0</v>
      </c>
      <c r="AC233" s="244" t="str">
        <f t="shared" si="129"/>
        <v/>
      </c>
      <c r="AD233" s="244" t="str">
        <f t="shared" si="130"/>
        <v/>
      </c>
      <c r="AE233" s="247">
        <f t="shared" si="131"/>
        <v>0</v>
      </c>
      <c r="AF233" s="247" t="str">
        <f t="shared" si="132"/>
        <v/>
      </c>
      <c r="AG233" s="244" t="str">
        <f t="shared" si="133"/>
        <v/>
      </c>
      <c r="AH233" s="61" t="str">
        <f t="shared" si="151"/>
        <v/>
      </c>
      <c r="AI233" s="248">
        <f t="shared" si="152"/>
        <v>0</v>
      </c>
      <c r="AJ233" s="244">
        <f t="shared" si="134"/>
        <v>0</v>
      </c>
      <c r="AK233" s="25"/>
      <c r="AL233" s="249">
        <f t="shared" si="135"/>
        <v>0</v>
      </c>
      <c r="AM233" s="250">
        <f t="shared" si="153"/>
        <v>0</v>
      </c>
      <c r="AN233" s="16"/>
      <c r="AO233" s="251" t="e">
        <f t="shared" si="154"/>
        <v>#VALUE!</v>
      </c>
      <c r="AP233" s="252" t="e">
        <f t="shared" si="136"/>
        <v>#VALUE!</v>
      </c>
      <c r="AQ233" s="253" t="e">
        <f t="shared" ca="1" si="155"/>
        <v>#DIV/0!</v>
      </c>
      <c r="AR233" s="253" t="e">
        <f t="shared" ca="1" si="137"/>
        <v>#DIV/0!</v>
      </c>
      <c r="AS233" s="254" t="e">
        <f t="shared" ca="1" si="156"/>
        <v>#VALUE!</v>
      </c>
      <c r="AT233" s="253" t="e">
        <f t="shared" ca="1" si="138"/>
        <v>#DIV/0!</v>
      </c>
      <c r="AU233" s="253" t="e">
        <f t="shared" ca="1" si="139"/>
        <v>#DIV/0!</v>
      </c>
    </row>
    <row r="234" spans="1:47" outlineLevel="1" x14ac:dyDescent="0.3">
      <c r="A234" s="52" t="str">
        <f t="shared" si="157"/>
        <v/>
      </c>
      <c r="B234" s="52" t="str">
        <f t="shared" si="140"/>
        <v/>
      </c>
      <c r="C234" s="236" t="str">
        <f t="shared" si="158"/>
        <v/>
      </c>
      <c r="D234" s="236" t="str">
        <f t="shared" si="141"/>
        <v/>
      </c>
      <c r="E234" s="237" t="str">
        <f t="shared" si="159"/>
        <v/>
      </c>
      <c r="F234" s="237" t="str">
        <f t="shared" si="160"/>
        <v/>
      </c>
      <c r="G234" s="238" t="str">
        <f t="shared" si="161"/>
        <v/>
      </c>
      <c r="H234" s="239" t="str">
        <f t="shared" si="162"/>
        <v/>
      </c>
      <c r="I234" s="237" t="str">
        <f t="shared" si="163"/>
        <v/>
      </c>
      <c r="J234" s="240" t="str">
        <f t="shared" si="164"/>
        <v/>
      </c>
      <c r="K234" s="241" t="str">
        <f t="shared" si="142"/>
        <v/>
      </c>
      <c r="L234" s="242" t="str">
        <f t="shared" si="143"/>
        <v/>
      </c>
      <c r="M234" s="242" t="str">
        <f t="shared" si="144"/>
        <v/>
      </c>
      <c r="N234" s="242" t="str">
        <f t="shared" si="145"/>
        <v/>
      </c>
      <c r="O234" s="243" t="str">
        <f t="shared" si="126"/>
        <v/>
      </c>
      <c r="P234" s="244" t="str">
        <f t="shared" si="146"/>
        <v/>
      </c>
      <c r="Q234" s="244" t="str">
        <f t="shared" si="165"/>
        <v/>
      </c>
      <c r="R234" s="244"/>
      <c r="S234" s="245" t="str">
        <f t="shared" si="147"/>
        <v/>
      </c>
      <c r="T234" s="244" t="str">
        <f t="shared" si="148"/>
        <v/>
      </c>
      <c r="U234" s="244" t="str">
        <f t="shared" si="166"/>
        <v/>
      </c>
      <c r="V234" s="244"/>
      <c r="W234" s="244" t="str">
        <f t="shared" si="167"/>
        <v/>
      </c>
      <c r="X234" s="246" t="str">
        <f t="shared" si="127"/>
        <v/>
      </c>
      <c r="Y234" s="240" t="str">
        <f t="shared" si="149"/>
        <v/>
      </c>
      <c r="Z234" s="240">
        <f t="shared" si="150"/>
        <v>0</v>
      </c>
      <c r="AA234" s="240"/>
      <c r="AB234" s="240">
        <f t="shared" si="128"/>
        <v>0</v>
      </c>
      <c r="AC234" s="244" t="str">
        <f t="shared" si="129"/>
        <v/>
      </c>
      <c r="AD234" s="244" t="str">
        <f t="shared" si="130"/>
        <v/>
      </c>
      <c r="AE234" s="247">
        <f t="shared" si="131"/>
        <v>0</v>
      </c>
      <c r="AF234" s="247" t="str">
        <f t="shared" si="132"/>
        <v/>
      </c>
      <c r="AG234" s="244" t="str">
        <f t="shared" si="133"/>
        <v/>
      </c>
      <c r="AH234" s="61" t="str">
        <f t="shared" si="151"/>
        <v/>
      </c>
      <c r="AI234" s="248">
        <f t="shared" si="152"/>
        <v>0</v>
      </c>
      <c r="AJ234" s="244">
        <f t="shared" si="134"/>
        <v>0</v>
      </c>
      <c r="AK234" s="25"/>
      <c r="AL234" s="249">
        <f t="shared" si="135"/>
        <v>0</v>
      </c>
      <c r="AM234" s="250">
        <f t="shared" si="153"/>
        <v>0</v>
      </c>
      <c r="AN234" s="16"/>
      <c r="AO234" s="251" t="e">
        <f t="shared" si="154"/>
        <v>#VALUE!</v>
      </c>
      <c r="AP234" s="252" t="e">
        <f t="shared" si="136"/>
        <v>#VALUE!</v>
      </c>
      <c r="AQ234" s="253" t="e">
        <f t="shared" ca="1" si="155"/>
        <v>#DIV/0!</v>
      </c>
      <c r="AR234" s="253" t="e">
        <f t="shared" ca="1" si="137"/>
        <v>#DIV/0!</v>
      </c>
      <c r="AS234" s="254" t="e">
        <f t="shared" ca="1" si="156"/>
        <v>#VALUE!</v>
      </c>
      <c r="AT234" s="253" t="e">
        <f t="shared" ca="1" si="138"/>
        <v>#DIV/0!</v>
      </c>
      <c r="AU234" s="253" t="e">
        <f t="shared" ca="1" si="139"/>
        <v>#DIV/0!</v>
      </c>
    </row>
    <row r="235" spans="1:47" outlineLevel="1" x14ac:dyDescent="0.3">
      <c r="A235" s="52" t="str">
        <f t="shared" si="157"/>
        <v/>
      </c>
      <c r="B235" s="52" t="str">
        <f t="shared" si="140"/>
        <v/>
      </c>
      <c r="C235" s="236" t="str">
        <f t="shared" si="158"/>
        <v/>
      </c>
      <c r="D235" s="236" t="str">
        <f t="shared" si="141"/>
        <v/>
      </c>
      <c r="E235" s="237" t="str">
        <f t="shared" si="159"/>
        <v/>
      </c>
      <c r="F235" s="237" t="str">
        <f t="shared" si="160"/>
        <v/>
      </c>
      <c r="G235" s="238" t="str">
        <f t="shared" si="161"/>
        <v/>
      </c>
      <c r="H235" s="239" t="str">
        <f t="shared" si="162"/>
        <v/>
      </c>
      <c r="I235" s="237" t="str">
        <f t="shared" si="163"/>
        <v/>
      </c>
      <c r="J235" s="240" t="str">
        <f t="shared" si="164"/>
        <v/>
      </c>
      <c r="K235" s="241" t="str">
        <f t="shared" si="142"/>
        <v/>
      </c>
      <c r="L235" s="242" t="str">
        <f t="shared" si="143"/>
        <v/>
      </c>
      <c r="M235" s="242" t="str">
        <f t="shared" si="144"/>
        <v/>
      </c>
      <c r="N235" s="242" t="str">
        <f t="shared" si="145"/>
        <v/>
      </c>
      <c r="O235" s="243" t="str">
        <f t="shared" si="126"/>
        <v/>
      </c>
      <c r="P235" s="244" t="str">
        <f t="shared" si="146"/>
        <v/>
      </c>
      <c r="Q235" s="244" t="str">
        <f t="shared" si="165"/>
        <v/>
      </c>
      <c r="R235" s="244"/>
      <c r="S235" s="245" t="str">
        <f t="shared" si="147"/>
        <v/>
      </c>
      <c r="T235" s="244" t="str">
        <f t="shared" si="148"/>
        <v/>
      </c>
      <c r="U235" s="244" t="str">
        <f t="shared" si="166"/>
        <v/>
      </c>
      <c r="V235" s="244"/>
      <c r="W235" s="244" t="str">
        <f t="shared" si="167"/>
        <v/>
      </c>
      <c r="X235" s="246" t="str">
        <f t="shared" si="127"/>
        <v/>
      </c>
      <c r="Y235" s="240" t="str">
        <f t="shared" si="149"/>
        <v/>
      </c>
      <c r="Z235" s="240">
        <f t="shared" si="150"/>
        <v>0</v>
      </c>
      <c r="AA235" s="240"/>
      <c r="AB235" s="240">
        <f t="shared" si="128"/>
        <v>0</v>
      </c>
      <c r="AC235" s="244" t="str">
        <f t="shared" si="129"/>
        <v/>
      </c>
      <c r="AD235" s="244" t="str">
        <f t="shared" si="130"/>
        <v/>
      </c>
      <c r="AE235" s="247">
        <f t="shared" si="131"/>
        <v>0</v>
      </c>
      <c r="AF235" s="247" t="str">
        <f t="shared" si="132"/>
        <v/>
      </c>
      <c r="AG235" s="244" t="str">
        <f t="shared" si="133"/>
        <v/>
      </c>
      <c r="AH235" s="61" t="str">
        <f t="shared" si="151"/>
        <v/>
      </c>
      <c r="AI235" s="248">
        <f t="shared" si="152"/>
        <v>0</v>
      </c>
      <c r="AJ235" s="244">
        <f t="shared" si="134"/>
        <v>0</v>
      </c>
      <c r="AK235" s="25"/>
      <c r="AL235" s="249">
        <f t="shared" si="135"/>
        <v>0</v>
      </c>
      <c r="AM235" s="250">
        <f t="shared" si="153"/>
        <v>0</v>
      </c>
      <c r="AN235" s="16"/>
      <c r="AO235" s="251" t="e">
        <f t="shared" si="154"/>
        <v>#VALUE!</v>
      </c>
      <c r="AP235" s="252" t="e">
        <f t="shared" si="136"/>
        <v>#VALUE!</v>
      </c>
      <c r="AQ235" s="253" t="e">
        <f t="shared" ca="1" si="155"/>
        <v>#DIV/0!</v>
      </c>
      <c r="AR235" s="253" t="e">
        <f t="shared" ca="1" si="137"/>
        <v>#DIV/0!</v>
      </c>
      <c r="AS235" s="254" t="e">
        <f t="shared" ca="1" si="156"/>
        <v>#VALUE!</v>
      </c>
      <c r="AT235" s="253" t="e">
        <f t="shared" ca="1" si="138"/>
        <v>#DIV/0!</v>
      </c>
      <c r="AU235" s="253" t="e">
        <f t="shared" ca="1" si="139"/>
        <v>#DIV/0!</v>
      </c>
    </row>
    <row r="236" spans="1:47" outlineLevel="1" x14ac:dyDescent="0.3">
      <c r="A236" s="52" t="str">
        <f t="shared" si="157"/>
        <v/>
      </c>
      <c r="B236" s="52" t="str">
        <f t="shared" si="140"/>
        <v/>
      </c>
      <c r="C236" s="236" t="str">
        <f t="shared" si="158"/>
        <v/>
      </c>
      <c r="D236" s="236" t="str">
        <f t="shared" si="141"/>
        <v/>
      </c>
      <c r="E236" s="237" t="str">
        <f t="shared" si="159"/>
        <v/>
      </c>
      <c r="F236" s="237" t="str">
        <f t="shared" si="160"/>
        <v/>
      </c>
      <c r="G236" s="238" t="str">
        <f t="shared" si="161"/>
        <v/>
      </c>
      <c r="H236" s="239" t="str">
        <f t="shared" si="162"/>
        <v/>
      </c>
      <c r="I236" s="237" t="str">
        <f t="shared" si="163"/>
        <v/>
      </c>
      <c r="J236" s="240" t="str">
        <f t="shared" si="164"/>
        <v/>
      </c>
      <c r="K236" s="241" t="str">
        <f t="shared" si="142"/>
        <v/>
      </c>
      <c r="L236" s="242" t="str">
        <f t="shared" si="143"/>
        <v/>
      </c>
      <c r="M236" s="242" t="str">
        <f t="shared" si="144"/>
        <v/>
      </c>
      <c r="N236" s="242" t="str">
        <f t="shared" si="145"/>
        <v/>
      </c>
      <c r="O236" s="243" t="str">
        <f t="shared" si="126"/>
        <v/>
      </c>
      <c r="P236" s="244" t="str">
        <f t="shared" si="146"/>
        <v/>
      </c>
      <c r="Q236" s="244" t="str">
        <f t="shared" si="165"/>
        <v/>
      </c>
      <c r="R236" s="244"/>
      <c r="S236" s="245" t="str">
        <f t="shared" si="147"/>
        <v/>
      </c>
      <c r="T236" s="244" t="str">
        <f t="shared" si="148"/>
        <v/>
      </c>
      <c r="U236" s="244" t="str">
        <f t="shared" si="166"/>
        <v/>
      </c>
      <c r="V236" s="244"/>
      <c r="W236" s="244" t="str">
        <f t="shared" si="167"/>
        <v/>
      </c>
      <c r="X236" s="246" t="str">
        <f t="shared" si="127"/>
        <v/>
      </c>
      <c r="Y236" s="240" t="str">
        <f t="shared" si="149"/>
        <v/>
      </c>
      <c r="Z236" s="240">
        <f t="shared" si="150"/>
        <v>0</v>
      </c>
      <c r="AA236" s="240"/>
      <c r="AB236" s="240">
        <f t="shared" si="128"/>
        <v>0</v>
      </c>
      <c r="AC236" s="244" t="str">
        <f t="shared" si="129"/>
        <v/>
      </c>
      <c r="AD236" s="244" t="str">
        <f t="shared" si="130"/>
        <v/>
      </c>
      <c r="AE236" s="247">
        <f t="shared" si="131"/>
        <v>0</v>
      </c>
      <c r="AF236" s="247" t="str">
        <f t="shared" si="132"/>
        <v/>
      </c>
      <c r="AG236" s="244" t="str">
        <f t="shared" si="133"/>
        <v/>
      </c>
      <c r="AH236" s="61" t="str">
        <f t="shared" si="151"/>
        <v/>
      </c>
      <c r="AI236" s="248">
        <f t="shared" si="152"/>
        <v>0</v>
      </c>
      <c r="AJ236" s="244">
        <f t="shared" si="134"/>
        <v>0</v>
      </c>
      <c r="AK236" s="25"/>
      <c r="AL236" s="249">
        <f t="shared" si="135"/>
        <v>0</v>
      </c>
      <c r="AM236" s="250">
        <f t="shared" si="153"/>
        <v>0</v>
      </c>
      <c r="AN236" s="16"/>
      <c r="AO236" s="251" t="e">
        <f t="shared" si="154"/>
        <v>#VALUE!</v>
      </c>
      <c r="AP236" s="252" t="e">
        <f t="shared" si="136"/>
        <v>#VALUE!</v>
      </c>
      <c r="AQ236" s="253" t="e">
        <f t="shared" ca="1" si="155"/>
        <v>#DIV/0!</v>
      </c>
      <c r="AR236" s="253" t="e">
        <f t="shared" ca="1" si="137"/>
        <v>#DIV/0!</v>
      </c>
      <c r="AS236" s="254" t="e">
        <f t="shared" ca="1" si="156"/>
        <v>#VALUE!</v>
      </c>
      <c r="AT236" s="253" t="e">
        <f t="shared" ca="1" si="138"/>
        <v>#DIV/0!</v>
      </c>
      <c r="AU236" s="253" t="e">
        <f t="shared" ca="1" si="139"/>
        <v>#DIV/0!</v>
      </c>
    </row>
    <row r="237" spans="1:47" outlineLevel="1" x14ac:dyDescent="0.3">
      <c r="A237" s="52" t="str">
        <f t="shared" si="157"/>
        <v/>
      </c>
      <c r="B237" s="52" t="str">
        <f t="shared" si="140"/>
        <v/>
      </c>
      <c r="C237" s="236" t="str">
        <f t="shared" si="158"/>
        <v/>
      </c>
      <c r="D237" s="236" t="str">
        <f t="shared" si="141"/>
        <v/>
      </c>
      <c r="E237" s="237" t="str">
        <f t="shared" si="159"/>
        <v/>
      </c>
      <c r="F237" s="237" t="str">
        <f t="shared" si="160"/>
        <v/>
      </c>
      <c r="G237" s="238" t="str">
        <f t="shared" si="161"/>
        <v/>
      </c>
      <c r="H237" s="239" t="str">
        <f t="shared" si="162"/>
        <v/>
      </c>
      <c r="I237" s="237" t="str">
        <f t="shared" si="163"/>
        <v/>
      </c>
      <c r="J237" s="240" t="str">
        <f t="shared" si="164"/>
        <v/>
      </c>
      <c r="K237" s="241" t="str">
        <f t="shared" si="142"/>
        <v/>
      </c>
      <c r="L237" s="242" t="str">
        <f t="shared" si="143"/>
        <v/>
      </c>
      <c r="M237" s="242" t="str">
        <f t="shared" si="144"/>
        <v/>
      </c>
      <c r="N237" s="242" t="str">
        <f t="shared" si="145"/>
        <v/>
      </c>
      <c r="O237" s="243" t="str">
        <f t="shared" si="126"/>
        <v/>
      </c>
      <c r="P237" s="244" t="str">
        <f t="shared" si="146"/>
        <v/>
      </c>
      <c r="Q237" s="244" t="str">
        <f t="shared" si="165"/>
        <v/>
      </c>
      <c r="R237" s="244"/>
      <c r="S237" s="245" t="str">
        <f t="shared" si="147"/>
        <v/>
      </c>
      <c r="T237" s="244" t="str">
        <f t="shared" si="148"/>
        <v/>
      </c>
      <c r="U237" s="244" t="str">
        <f t="shared" si="166"/>
        <v/>
      </c>
      <c r="V237" s="244"/>
      <c r="W237" s="244" t="str">
        <f t="shared" si="167"/>
        <v/>
      </c>
      <c r="X237" s="246" t="str">
        <f t="shared" si="127"/>
        <v/>
      </c>
      <c r="Y237" s="240" t="str">
        <f t="shared" si="149"/>
        <v/>
      </c>
      <c r="Z237" s="240">
        <f t="shared" si="150"/>
        <v>0</v>
      </c>
      <c r="AA237" s="240"/>
      <c r="AB237" s="240">
        <f t="shared" si="128"/>
        <v>0</v>
      </c>
      <c r="AC237" s="244" t="str">
        <f t="shared" si="129"/>
        <v/>
      </c>
      <c r="AD237" s="244" t="str">
        <f t="shared" si="130"/>
        <v/>
      </c>
      <c r="AE237" s="247">
        <f t="shared" si="131"/>
        <v>0</v>
      </c>
      <c r="AF237" s="247" t="str">
        <f t="shared" si="132"/>
        <v/>
      </c>
      <c r="AG237" s="244" t="str">
        <f t="shared" si="133"/>
        <v/>
      </c>
      <c r="AH237" s="61" t="str">
        <f t="shared" si="151"/>
        <v/>
      </c>
      <c r="AI237" s="248">
        <f t="shared" si="152"/>
        <v>0</v>
      </c>
      <c r="AJ237" s="244">
        <f t="shared" si="134"/>
        <v>0</v>
      </c>
      <c r="AK237" s="25"/>
      <c r="AL237" s="249">
        <f t="shared" si="135"/>
        <v>0</v>
      </c>
      <c r="AM237" s="250">
        <f t="shared" si="153"/>
        <v>0</v>
      </c>
      <c r="AN237" s="16"/>
      <c r="AO237" s="251" t="e">
        <f t="shared" si="154"/>
        <v>#VALUE!</v>
      </c>
      <c r="AP237" s="252" t="e">
        <f t="shared" si="136"/>
        <v>#VALUE!</v>
      </c>
      <c r="AQ237" s="253" t="e">
        <f t="shared" ca="1" si="155"/>
        <v>#DIV/0!</v>
      </c>
      <c r="AR237" s="253" t="e">
        <f t="shared" ca="1" si="137"/>
        <v>#DIV/0!</v>
      </c>
      <c r="AS237" s="254" t="e">
        <f t="shared" ca="1" si="156"/>
        <v>#VALUE!</v>
      </c>
      <c r="AT237" s="253" t="e">
        <f t="shared" ca="1" si="138"/>
        <v>#DIV/0!</v>
      </c>
      <c r="AU237" s="253" t="e">
        <f t="shared" ca="1" si="139"/>
        <v>#DIV/0!</v>
      </c>
    </row>
    <row r="238" spans="1:47" outlineLevel="1" x14ac:dyDescent="0.3">
      <c r="A238" s="52" t="str">
        <f t="shared" si="157"/>
        <v/>
      </c>
      <c r="B238" s="52" t="str">
        <f t="shared" si="140"/>
        <v/>
      </c>
      <c r="C238" s="236" t="str">
        <f t="shared" si="158"/>
        <v/>
      </c>
      <c r="D238" s="236" t="str">
        <f t="shared" si="141"/>
        <v/>
      </c>
      <c r="E238" s="237" t="str">
        <f t="shared" si="159"/>
        <v/>
      </c>
      <c r="F238" s="237" t="str">
        <f t="shared" si="160"/>
        <v/>
      </c>
      <c r="G238" s="238" t="str">
        <f t="shared" si="161"/>
        <v/>
      </c>
      <c r="H238" s="239" t="str">
        <f t="shared" si="162"/>
        <v/>
      </c>
      <c r="I238" s="237" t="str">
        <f t="shared" si="163"/>
        <v/>
      </c>
      <c r="J238" s="240" t="str">
        <f t="shared" si="164"/>
        <v/>
      </c>
      <c r="K238" s="241" t="str">
        <f t="shared" si="142"/>
        <v/>
      </c>
      <c r="L238" s="242" t="str">
        <f t="shared" si="143"/>
        <v/>
      </c>
      <c r="M238" s="242" t="str">
        <f t="shared" si="144"/>
        <v/>
      </c>
      <c r="N238" s="242" t="str">
        <f t="shared" si="145"/>
        <v/>
      </c>
      <c r="O238" s="243" t="str">
        <f t="shared" si="126"/>
        <v/>
      </c>
      <c r="P238" s="244" t="str">
        <f t="shared" si="146"/>
        <v/>
      </c>
      <c r="Q238" s="244" t="str">
        <f t="shared" si="165"/>
        <v/>
      </c>
      <c r="R238" s="244"/>
      <c r="S238" s="245" t="str">
        <f t="shared" si="147"/>
        <v/>
      </c>
      <c r="T238" s="244" t="str">
        <f t="shared" si="148"/>
        <v/>
      </c>
      <c r="U238" s="244" t="str">
        <f t="shared" si="166"/>
        <v/>
      </c>
      <c r="V238" s="244"/>
      <c r="W238" s="244" t="str">
        <f t="shared" si="167"/>
        <v/>
      </c>
      <c r="X238" s="246" t="str">
        <f t="shared" si="127"/>
        <v/>
      </c>
      <c r="Y238" s="240" t="str">
        <f t="shared" si="149"/>
        <v/>
      </c>
      <c r="Z238" s="240">
        <f t="shared" si="150"/>
        <v>0</v>
      </c>
      <c r="AA238" s="240"/>
      <c r="AB238" s="240">
        <f t="shared" si="128"/>
        <v>0</v>
      </c>
      <c r="AC238" s="244" t="str">
        <f t="shared" si="129"/>
        <v/>
      </c>
      <c r="AD238" s="244" t="str">
        <f t="shared" si="130"/>
        <v/>
      </c>
      <c r="AE238" s="247">
        <f t="shared" si="131"/>
        <v>0</v>
      </c>
      <c r="AF238" s="247" t="str">
        <f t="shared" si="132"/>
        <v/>
      </c>
      <c r="AG238" s="244" t="str">
        <f t="shared" si="133"/>
        <v/>
      </c>
      <c r="AH238" s="61" t="str">
        <f t="shared" si="151"/>
        <v/>
      </c>
      <c r="AI238" s="248">
        <f t="shared" si="152"/>
        <v>0</v>
      </c>
      <c r="AJ238" s="244">
        <f t="shared" si="134"/>
        <v>0</v>
      </c>
      <c r="AK238" s="25"/>
      <c r="AL238" s="249">
        <f t="shared" si="135"/>
        <v>0</v>
      </c>
      <c r="AM238" s="250">
        <f t="shared" si="153"/>
        <v>0</v>
      </c>
      <c r="AN238" s="16"/>
      <c r="AO238" s="251" t="e">
        <f t="shared" si="154"/>
        <v>#VALUE!</v>
      </c>
      <c r="AP238" s="252" t="e">
        <f t="shared" si="136"/>
        <v>#VALUE!</v>
      </c>
      <c r="AQ238" s="253" t="e">
        <f t="shared" ca="1" si="155"/>
        <v>#DIV/0!</v>
      </c>
      <c r="AR238" s="253" t="e">
        <f t="shared" ca="1" si="137"/>
        <v>#DIV/0!</v>
      </c>
      <c r="AS238" s="254" t="e">
        <f t="shared" ca="1" si="156"/>
        <v>#VALUE!</v>
      </c>
      <c r="AT238" s="253" t="e">
        <f t="shared" ca="1" si="138"/>
        <v>#DIV/0!</v>
      </c>
      <c r="AU238" s="253" t="e">
        <f t="shared" ca="1" si="139"/>
        <v>#DIV/0!</v>
      </c>
    </row>
    <row r="239" spans="1:47" outlineLevel="1" x14ac:dyDescent="0.3">
      <c r="A239" s="52" t="str">
        <f t="shared" si="157"/>
        <v/>
      </c>
      <c r="B239" s="52" t="str">
        <f t="shared" si="140"/>
        <v/>
      </c>
      <c r="C239" s="236" t="str">
        <f t="shared" si="158"/>
        <v/>
      </c>
      <c r="D239" s="236" t="str">
        <f t="shared" si="141"/>
        <v/>
      </c>
      <c r="E239" s="237" t="str">
        <f t="shared" si="159"/>
        <v/>
      </c>
      <c r="F239" s="237" t="str">
        <f t="shared" si="160"/>
        <v/>
      </c>
      <c r="G239" s="238" t="str">
        <f t="shared" si="161"/>
        <v/>
      </c>
      <c r="H239" s="239" t="str">
        <f t="shared" si="162"/>
        <v/>
      </c>
      <c r="I239" s="237" t="str">
        <f t="shared" si="163"/>
        <v/>
      </c>
      <c r="J239" s="240" t="str">
        <f t="shared" si="164"/>
        <v/>
      </c>
      <c r="K239" s="241" t="str">
        <f t="shared" si="142"/>
        <v/>
      </c>
      <c r="L239" s="242" t="str">
        <f t="shared" si="143"/>
        <v/>
      </c>
      <c r="M239" s="242" t="str">
        <f t="shared" si="144"/>
        <v/>
      </c>
      <c r="N239" s="242" t="str">
        <f t="shared" si="145"/>
        <v/>
      </c>
      <c r="O239" s="243" t="str">
        <f t="shared" si="126"/>
        <v/>
      </c>
      <c r="P239" s="244" t="str">
        <f t="shared" si="146"/>
        <v/>
      </c>
      <c r="Q239" s="244" t="str">
        <f t="shared" si="165"/>
        <v/>
      </c>
      <c r="R239" s="244"/>
      <c r="S239" s="245" t="str">
        <f t="shared" si="147"/>
        <v/>
      </c>
      <c r="T239" s="244" t="str">
        <f t="shared" si="148"/>
        <v/>
      </c>
      <c r="U239" s="244" t="str">
        <f t="shared" si="166"/>
        <v/>
      </c>
      <c r="V239" s="244"/>
      <c r="W239" s="244" t="str">
        <f t="shared" si="167"/>
        <v/>
      </c>
      <c r="X239" s="246" t="str">
        <f t="shared" si="127"/>
        <v/>
      </c>
      <c r="Y239" s="240" t="str">
        <f t="shared" si="149"/>
        <v/>
      </c>
      <c r="Z239" s="240">
        <f t="shared" si="150"/>
        <v>0</v>
      </c>
      <c r="AA239" s="240"/>
      <c r="AB239" s="240">
        <f t="shared" si="128"/>
        <v>0</v>
      </c>
      <c r="AC239" s="244" t="str">
        <f t="shared" si="129"/>
        <v/>
      </c>
      <c r="AD239" s="244" t="str">
        <f t="shared" si="130"/>
        <v/>
      </c>
      <c r="AE239" s="247">
        <f t="shared" si="131"/>
        <v>0</v>
      </c>
      <c r="AF239" s="247" t="str">
        <f t="shared" si="132"/>
        <v/>
      </c>
      <c r="AG239" s="244" t="str">
        <f t="shared" si="133"/>
        <v/>
      </c>
      <c r="AH239" s="61" t="str">
        <f t="shared" si="151"/>
        <v/>
      </c>
      <c r="AI239" s="248">
        <f t="shared" si="152"/>
        <v>0</v>
      </c>
      <c r="AJ239" s="244">
        <f t="shared" si="134"/>
        <v>0</v>
      </c>
      <c r="AK239" s="25"/>
      <c r="AL239" s="249">
        <f t="shared" si="135"/>
        <v>0</v>
      </c>
      <c r="AM239" s="250">
        <f t="shared" si="153"/>
        <v>0</v>
      </c>
      <c r="AN239" s="16"/>
      <c r="AO239" s="251" t="e">
        <f t="shared" si="154"/>
        <v>#VALUE!</v>
      </c>
      <c r="AP239" s="252" t="e">
        <f t="shared" si="136"/>
        <v>#VALUE!</v>
      </c>
      <c r="AQ239" s="253" t="e">
        <f t="shared" ca="1" si="155"/>
        <v>#DIV/0!</v>
      </c>
      <c r="AR239" s="253" t="e">
        <f t="shared" ca="1" si="137"/>
        <v>#DIV/0!</v>
      </c>
      <c r="AS239" s="254" t="e">
        <f t="shared" ca="1" si="156"/>
        <v>#VALUE!</v>
      </c>
      <c r="AT239" s="253" t="e">
        <f t="shared" ca="1" si="138"/>
        <v>#DIV/0!</v>
      </c>
      <c r="AU239" s="253" t="e">
        <f t="shared" ca="1" si="139"/>
        <v>#DIV/0!</v>
      </c>
    </row>
    <row r="240" spans="1:47" outlineLevel="1" x14ac:dyDescent="0.3">
      <c r="A240" s="52" t="str">
        <f t="shared" si="157"/>
        <v/>
      </c>
      <c r="B240" s="52" t="str">
        <f t="shared" si="140"/>
        <v/>
      </c>
      <c r="C240" s="236" t="str">
        <f t="shared" si="158"/>
        <v/>
      </c>
      <c r="D240" s="236" t="str">
        <f t="shared" si="141"/>
        <v/>
      </c>
      <c r="E240" s="237" t="str">
        <f t="shared" si="159"/>
        <v/>
      </c>
      <c r="F240" s="237" t="str">
        <f t="shared" si="160"/>
        <v/>
      </c>
      <c r="G240" s="238" t="str">
        <f t="shared" si="161"/>
        <v/>
      </c>
      <c r="H240" s="239" t="str">
        <f t="shared" si="162"/>
        <v/>
      </c>
      <c r="I240" s="237" t="str">
        <f t="shared" si="163"/>
        <v/>
      </c>
      <c r="J240" s="240" t="str">
        <f t="shared" si="164"/>
        <v/>
      </c>
      <c r="K240" s="241" t="str">
        <f t="shared" si="142"/>
        <v/>
      </c>
      <c r="L240" s="242" t="str">
        <f t="shared" si="143"/>
        <v/>
      </c>
      <c r="M240" s="242" t="str">
        <f t="shared" si="144"/>
        <v/>
      </c>
      <c r="N240" s="242" t="str">
        <f t="shared" si="145"/>
        <v/>
      </c>
      <c r="O240" s="243" t="str">
        <f t="shared" si="126"/>
        <v/>
      </c>
      <c r="P240" s="244" t="str">
        <f t="shared" si="146"/>
        <v/>
      </c>
      <c r="Q240" s="244" t="str">
        <f t="shared" si="165"/>
        <v/>
      </c>
      <c r="R240" s="244"/>
      <c r="S240" s="245" t="str">
        <f t="shared" si="147"/>
        <v/>
      </c>
      <c r="T240" s="244" t="str">
        <f t="shared" si="148"/>
        <v/>
      </c>
      <c r="U240" s="244" t="str">
        <f t="shared" si="166"/>
        <v/>
      </c>
      <c r="V240" s="244"/>
      <c r="W240" s="244" t="str">
        <f t="shared" si="167"/>
        <v/>
      </c>
      <c r="X240" s="246" t="str">
        <f t="shared" si="127"/>
        <v/>
      </c>
      <c r="Y240" s="240" t="str">
        <f t="shared" si="149"/>
        <v/>
      </c>
      <c r="Z240" s="240">
        <f t="shared" si="150"/>
        <v>0</v>
      </c>
      <c r="AA240" s="240"/>
      <c r="AB240" s="240">
        <f t="shared" si="128"/>
        <v>0</v>
      </c>
      <c r="AC240" s="244" t="str">
        <f t="shared" si="129"/>
        <v/>
      </c>
      <c r="AD240" s="244" t="str">
        <f t="shared" si="130"/>
        <v/>
      </c>
      <c r="AE240" s="247">
        <f t="shared" si="131"/>
        <v>0</v>
      </c>
      <c r="AF240" s="247" t="str">
        <f t="shared" si="132"/>
        <v/>
      </c>
      <c r="AG240" s="244" t="str">
        <f t="shared" si="133"/>
        <v/>
      </c>
      <c r="AH240" s="61" t="str">
        <f t="shared" si="151"/>
        <v/>
      </c>
      <c r="AI240" s="248">
        <f t="shared" si="152"/>
        <v>0</v>
      </c>
      <c r="AJ240" s="244">
        <f t="shared" si="134"/>
        <v>0</v>
      </c>
      <c r="AK240" s="25"/>
      <c r="AL240" s="249">
        <f t="shared" si="135"/>
        <v>0</v>
      </c>
      <c r="AM240" s="250">
        <f t="shared" si="153"/>
        <v>0</v>
      </c>
      <c r="AN240" s="16"/>
      <c r="AO240" s="251" t="e">
        <f t="shared" si="154"/>
        <v>#VALUE!</v>
      </c>
      <c r="AP240" s="252" t="e">
        <f t="shared" si="136"/>
        <v>#VALUE!</v>
      </c>
      <c r="AQ240" s="253" t="e">
        <f t="shared" ca="1" si="155"/>
        <v>#DIV/0!</v>
      </c>
      <c r="AR240" s="253" t="e">
        <f t="shared" ca="1" si="137"/>
        <v>#DIV/0!</v>
      </c>
      <c r="AS240" s="254" t="e">
        <f t="shared" ca="1" si="156"/>
        <v>#VALUE!</v>
      </c>
      <c r="AT240" s="253" t="e">
        <f t="shared" ca="1" si="138"/>
        <v>#DIV/0!</v>
      </c>
      <c r="AU240" s="253" t="e">
        <f t="shared" ca="1" si="139"/>
        <v>#DIV/0!</v>
      </c>
    </row>
    <row r="241" spans="1:47" outlineLevel="1" x14ac:dyDescent="0.3">
      <c r="A241" s="52" t="str">
        <f t="shared" si="157"/>
        <v/>
      </c>
      <c r="B241" s="52" t="str">
        <f t="shared" si="140"/>
        <v/>
      </c>
      <c r="C241" s="236" t="str">
        <f t="shared" si="158"/>
        <v/>
      </c>
      <c r="D241" s="236" t="str">
        <f t="shared" si="141"/>
        <v/>
      </c>
      <c r="E241" s="237" t="str">
        <f t="shared" si="159"/>
        <v/>
      </c>
      <c r="F241" s="237" t="str">
        <f t="shared" si="160"/>
        <v/>
      </c>
      <c r="G241" s="238" t="str">
        <f t="shared" si="161"/>
        <v/>
      </c>
      <c r="H241" s="239" t="str">
        <f t="shared" si="162"/>
        <v/>
      </c>
      <c r="I241" s="237" t="str">
        <f t="shared" si="163"/>
        <v/>
      </c>
      <c r="J241" s="240" t="str">
        <f t="shared" si="164"/>
        <v/>
      </c>
      <c r="K241" s="241" t="str">
        <f t="shared" si="142"/>
        <v/>
      </c>
      <c r="L241" s="242" t="str">
        <f t="shared" si="143"/>
        <v/>
      </c>
      <c r="M241" s="242" t="str">
        <f t="shared" si="144"/>
        <v/>
      </c>
      <c r="N241" s="242" t="str">
        <f t="shared" si="145"/>
        <v/>
      </c>
      <c r="O241" s="243" t="str">
        <f t="shared" si="126"/>
        <v/>
      </c>
      <c r="P241" s="244" t="str">
        <f t="shared" si="146"/>
        <v/>
      </c>
      <c r="Q241" s="244" t="str">
        <f t="shared" si="165"/>
        <v/>
      </c>
      <c r="R241" s="244"/>
      <c r="S241" s="245" t="str">
        <f t="shared" si="147"/>
        <v/>
      </c>
      <c r="T241" s="244" t="str">
        <f t="shared" si="148"/>
        <v/>
      </c>
      <c r="U241" s="244" t="str">
        <f t="shared" si="166"/>
        <v/>
      </c>
      <c r="V241" s="244"/>
      <c r="W241" s="244" t="str">
        <f t="shared" si="167"/>
        <v/>
      </c>
      <c r="X241" s="246" t="str">
        <f t="shared" si="127"/>
        <v/>
      </c>
      <c r="Y241" s="240" t="str">
        <f t="shared" si="149"/>
        <v/>
      </c>
      <c r="Z241" s="240">
        <f t="shared" si="150"/>
        <v>0</v>
      </c>
      <c r="AA241" s="240"/>
      <c r="AB241" s="240">
        <f t="shared" si="128"/>
        <v>0</v>
      </c>
      <c r="AC241" s="244" t="str">
        <f t="shared" si="129"/>
        <v/>
      </c>
      <c r="AD241" s="244" t="str">
        <f t="shared" si="130"/>
        <v/>
      </c>
      <c r="AE241" s="247">
        <f t="shared" si="131"/>
        <v>0</v>
      </c>
      <c r="AF241" s="247" t="str">
        <f t="shared" si="132"/>
        <v/>
      </c>
      <c r="AG241" s="244" t="str">
        <f t="shared" si="133"/>
        <v/>
      </c>
      <c r="AH241" s="61" t="str">
        <f t="shared" si="151"/>
        <v/>
      </c>
      <c r="AI241" s="248">
        <f t="shared" si="152"/>
        <v>0</v>
      </c>
      <c r="AJ241" s="244">
        <f t="shared" si="134"/>
        <v>0</v>
      </c>
      <c r="AK241" s="25"/>
      <c r="AL241" s="249">
        <f t="shared" si="135"/>
        <v>0</v>
      </c>
      <c r="AM241" s="250">
        <f t="shared" si="153"/>
        <v>0</v>
      </c>
      <c r="AN241" s="16"/>
      <c r="AO241" s="251" t="e">
        <f t="shared" si="154"/>
        <v>#VALUE!</v>
      </c>
      <c r="AP241" s="252" t="e">
        <f t="shared" si="136"/>
        <v>#VALUE!</v>
      </c>
      <c r="AQ241" s="253" t="e">
        <f t="shared" ca="1" si="155"/>
        <v>#DIV/0!</v>
      </c>
      <c r="AR241" s="253" t="e">
        <f t="shared" ca="1" si="137"/>
        <v>#DIV/0!</v>
      </c>
      <c r="AS241" s="254" t="e">
        <f t="shared" ca="1" si="156"/>
        <v>#VALUE!</v>
      </c>
      <c r="AT241" s="253" t="e">
        <f t="shared" ca="1" si="138"/>
        <v>#DIV/0!</v>
      </c>
      <c r="AU241" s="253" t="e">
        <f t="shared" ca="1" si="139"/>
        <v>#DIV/0!</v>
      </c>
    </row>
    <row r="242" spans="1:47" outlineLevel="1" x14ac:dyDescent="0.3">
      <c r="A242" s="52" t="str">
        <f t="shared" si="157"/>
        <v/>
      </c>
      <c r="B242" s="52" t="str">
        <f t="shared" si="140"/>
        <v/>
      </c>
      <c r="C242" s="236" t="str">
        <f t="shared" si="158"/>
        <v/>
      </c>
      <c r="D242" s="236" t="str">
        <f t="shared" si="141"/>
        <v/>
      </c>
      <c r="E242" s="237" t="str">
        <f t="shared" si="159"/>
        <v/>
      </c>
      <c r="F242" s="237" t="str">
        <f t="shared" si="160"/>
        <v/>
      </c>
      <c r="G242" s="238" t="str">
        <f t="shared" si="161"/>
        <v/>
      </c>
      <c r="H242" s="239" t="str">
        <f t="shared" si="162"/>
        <v/>
      </c>
      <c r="I242" s="237" t="str">
        <f t="shared" si="163"/>
        <v/>
      </c>
      <c r="J242" s="240" t="str">
        <f t="shared" si="164"/>
        <v/>
      </c>
      <c r="K242" s="241" t="str">
        <f t="shared" si="142"/>
        <v/>
      </c>
      <c r="L242" s="242" t="str">
        <f t="shared" si="143"/>
        <v/>
      </c>
      <c r="M242" s="242" t="str">
        <f t="shared" si="144"/>
        <v/>
      </c>
      <c r="N242" s="242" t="str">
        <f t="shared" si="145"/>
        <v/>
      </c>
      <c r="O242" s="243" t="str">
        <f t="shared" si="126"/>
        <v/>
      </c>
      <c r="P242" s="244" t="str">
        <f t="shared" si="146"/>
        <v/>
      </c>
      <c r="Q242" s="244" t="str">
        <f t="shared" si="165"/>
        <v/>
      </c>
      <c r="R242" s="244"/>
      <c r="S242" s="245" t="str">
        <f t="shared" si="147"/>
        <v/>
      </c>
      <c r="T242" s="244" t="str">
        <f t="shared" si="148"/>
        <v/>
      </c>
      <c r="U242" s="244" t="str">
        <f t="shared" si="166"/>
        <v/>
      </c>
      <c r="V242" s="244"/>
      <c r="W242" s="244" t="str">
        <f t="shared" si="167"/>
        <v/>
      </c>
      <c r="X242" s="246" t="str">
        <f t="shared" si="127"/>
        <v/>
      </c>
      <c r="Y242" s="240" t="str">
        <f t="shared" si="149"/>
        <v/>
      </c>
      <c r="Z242" s="240">
        <f t="shared" si="150"/>
        <v>0</v>
      </c>
      <c r="AA242" s="240"/>
      <c r="AB242" s="240">
        <f t="shared" si="128"/>
        <v>0</v>
      </c>
      <c r="AC242" s="244" t="str">
        <f t="shared" si="129"/>
        <v/>
      </c>
      <c r="AD242" s="244" t="str">
        <f t="shared" si="130"/>
        <v/>
      </c>
      <c r="AE242" s="247">
        <f t="shared" si="131"/>
        <v>0</v>
      </c>
      <c r="AF242" s="247" t="str">
        <f t="shared" si="132"/>
        <v/>
      </c>
      <c r="AG242" s="244" t="str">
        <f t="shared" si="133"/>
        <v/>
      </c>
      <c r="AH242" s="61" t="str">
        <f t="shared" si="151"/>
        <v/>
      </c>
      <c r="AI242" s="248">
        <f t="shared" si="152"/>
        <v>0</v>
      </c>
      <c r="AJ242" s="244">
        <f t="shared" si="134"/>
        <v>0</v>
      </c>
      <c r="AK242" s="25"/>
      <c r="AL242" s="249">
        <f t="shared" si="135"/>
        <v>0</v>
      </c>
      <c r="AM242" s="250">
        <f t="shared" si="153"/>
        <v>0</v>
      </c>
      <c r="AN242" s="16"/>
      <c r="AO242" s="251" t="e">
        <f t="shared" si="154"/>
        <v>#VALUE!</v>
      </c>
      <c r="AP242" s="252" t="e">
        <f t="shared" si="136"/>
        <v>#VALUE!</v>
      </c>
      <c r="AQ242" s="253" t="e">
        <f t="shared" ca="1" si="155"/>
        <v>#DIV/0!</v>
      </c>
      <c r="AR242" s="253" t="e">
        <f t="shared" ca="1" si="137"/>
        <v>#DIV/0!</v>
      </c>
      <c r="AS242" s="254" t="e">
        <f t="shared" ca="1" si="156"/>
        <v>#VALUE!</v>
      </c>
      <c r="AT242" s="253" t="e">
        <f t="shared" ca="1" si="138"/>
        <v>#DIV/0!</v>
      </c>
      <c r="AU242" s="253" t="e">
        <f t="shared" ca="1" si="139"/>
        <v>#DIV/0!</v>
      </c>
    </row>
    <row r="243" spans="1:47" outlineLevel="1" x14ac:dyDescent="0.3">
      <c r="A243" s="52" t="str">
        <f t="shared" si="157"/>
        <v/>
      </c>
      <c r="B243" s="52" t="str">
        <f t="shared" si="140"/>
        <v/>
      </c>
      <c r="C243" s="236" t="str">
        <f t="shared" si="158"/>
        <v/>
      </c>
      <c r="D243" s="236" t="str">
        <f t="shared" si="141"/>
        <v/>
      </c>
      <c r="E243" s="237" t="str">
        <f t="shared" si="159"/>
        <v/>
      </c>
      <c r="F243" s="237" t="str">
        <f t="shared" si="160"/>
        <v/>
      </c>
      <c r="G243" s="238" t="str">
        <f t="shared" si="161"/>
        <v/>
      </c>
      <c r="H243" s="239" t="str">
        <f t="shared" si="162"/>
        <v/>
      </c>
      <c r="I243" s="237" t="str">
        <f t="shared" si="163"/>
        <v/>
      </c>
      <c r="J243" s="240" t="str">
        <f t="shared" si="164"/>
        <v/>
      </c>
      <c r="K243" s="241" t="str">
        <f t="shared" si="142"/>
        <v/>
      </c>
      <c r="L243" s="242" t="str">
        <f t="shared" si="143"/>
        <v/>
      </c>
      <c r="M243" s="242" t="str">
        <f t="shared" si="144"/>
        <v/>
      </c>
      <c r="N243" s="242" t="str">
        <f t="shared" si="145"/>
        <v/>
      </c>
      <c r="O243" s="243" t="str">
        <f t="shared" si="126"/>
        <v/>
      </c>
      <c r="P243" s="244" t="str">
        <f t="shared" si="146"/>
        <v/>
      </c>
      <c r="Q243" s="244" t="str">
        <f t="shared" si="165"/>
        <v/>
      </c>
      <c r="R243" s="244"/>
      <c r="S243" s="245" t="str">
        <f t="shared" si="147"/>
        <v/>
      </c>
      <c r="T243" s="244" t="str">
        <f t="shared" si="148"/>
        <v/>
      </c>
      <c r="U243" s="244" t="str">
        <f t="shared" si="166"/>
        <v/>
      </c>
      <c r="V243" s="244"/>
      <c r="W243" s="244" t="str">
        <f t="shared" si="167"/>
        <v/>
      </c>
      <c r="X243" s="246" t="str">
        <f t="shared" si="127"/>
        <v/>
      </c>
      <c r="Y243" s="240" t="str">
        <f t="shared" si="149"/>
        <v/>
      </c>
      <c r="Z243" s="240">
        <f t="shared" si="150"/>
        <v>0</v>
      </c>
      <c r="AA243" s="240"/>
      <c r="AB243" s="240">
        <f t="shared" si="128"/>
        <v>0</v>
      </c>
      <c r="AC243" s="244" t="str">
        <f t="shared" si="129"/>
        <v/>
      </c>
      <c r="AD243" s="244" t="str">
        <f t="shared" si="130"/>
        <v/>
      </c>
      <c r="AE243" s="247">
        <f t="shared" si="131"/>
        <v>0</v>
      </c>
      <c r="AF243" s="247" t="str">
        <f t="shared" si="132"/>
        <v/>
      </c>
      <c r="AG243" s="244" t="str">
        <f t="shared" si="133"/>
        <v/>
      </c>
      <c r="AH243" s="61" t="str">
        <f t="shared" si="151"/>
        <v/>
      </c>
      <c r="AI243" s="248">
        <f t="shared" si="152"/>
        <v>0</v>
      </c>
      <c r="AJ243" s="244">
        <f t="shared" si="134"/>
        <v>0</v>
      </c>
      <c r="AK243" s="25"/>
      <c r="AL243" s="249">
        <f t="shared" si="135"/>
        <v>0</v>
      </c>
      <c r="AM243" s="250">
        <f t="shared" si="153"/>
        <v>0</v>
      </c>
      <c r="AN243" s="16"/>
      <c r="AO243" s="251" t="e">
        <f t="shared" si="154"/>
        <v>#VALUE!</v>
      </c>
      <c r="AP243" s="252" t="e">
        <f t="shared" si="136"/>
        <v>#VALUE!</v>
      </c>
      <c r="AQ243" s="253" t="e">
        <f t="shared" ca="1" si="155"/>
        <v>#DIV/0!</v>
      </c>
      <c r="AR243" s="253" t="e">
        <f t="shared" ca="1" si="137"/>
        <v>#DIV/0!</v>
      </c>
      <c r="AS243" s="254" t="e">
        <f t="shared" ca="1" si="156"/>
        <v>#VALUE!</v>
      </c>
      <c r="AT243" s="253" t="e">
        <f t="shared" ca="1" si="138"/>
        <v>#DIV/0!</v>
      </c>
      <c r="AU243" s="253" t="e">
        <f t="shared" ca="1" si="139"/>
        <v>#DIV/0!</v>
      </c>
    </row>
    <row r="244" spans="1:47" outlineLevel="1" x14ac:dyDescent="0.3">
      <c r="A244" s="52" t="str">
        <f t="shared" si="157"/>
        <v/>
      </c>
      <c r="B244" s="52" t="str">
        <f t="shared" si="140"/>
        <v/>
      </c>
      <c r="C244" s="236" t="str">
        <f t="shared" si="158"/>
        <v/>
      </c>
      <c r="D244" s="236" t="str">
        <f t="shared" si="141"/>
        <v/>
      </c>
      <c r="E244" s="237" t="str">
        <f t="shared" si="159"/>
        <v/>
      </c>
      <c r="F244" s="237" t="str">
        <f t="shared" si="160"/>
        <v/>
      </c>
      <c r="G244" s="238" t="str">
        <f t="shared" si="161"/>
        <v/>
      </c>
      <c r="H244" s="239" t="str">
        <f t="shared" si="162"/>
        <v/>
      </c>
      <c r="I244" s="237" t="str">
        <f t="shared" si="163"/>
        <v/>
      </c>
      <c r="J244" s="240" t="str">
        <f t="shared" si="164"/>
        <v/>
      </c>
      <c r="K244" s="241" t="str">
        <f t="shared" si="142"/>
        <v/>
      </c>
      <c r="L244" s="242" t="str">
        <f t="shared" si="143"/>
        <v/>
      </c>
      <c r="M244" s="242" t="str">
        <f t="shared" si="144"/>
        <v/>
      </c>
      <c r="N244" s="242" t="str">
        <f t="shared" si="145"/>
        <v/>
      </c>
      <c r="O244" s="243" t="str">
        <f t="shared" si="126"/>
        <v/>
      </c>
      <c r="P244" s="244" t="str">
        <f t="shared" si="146"/>
        <v/>
      </c>
      <c r="Q244" s="244" t="str">
        <f t="shared" si="165"/>
        <v/>
      </c>
      <c r="R244" s="244"/>
      <c r="S244" s="245" t="str">
        <f t="shared" si="147"/>
        <v/>
      </c>
      <c r="T244" s="244" t="str">
        <f t="shared" si="148"/>
        <v/>
      </c>
      <c r="U244" s="244" t="str">
        <f t="shared" si="166"/>
        <v/>
      </c>
      <c r="V244" s="244"/>
      <c r="W244" s="244" t="str">
        <f t="shared" si="167"/>
        <v/>
      </c>
      <c r="X244" s="246" t="str">
        <f t="shared" si="127"/>
        <v/>
      </c>
      <c r="Y244" s="240" t="str">
        <f t="shared" si="149"/>
        <v/>
      </c>
      <c r="Z244" s="240">
        <f t="shared" si="150"/>
        <v>0</v>
      </c>
      <c r="AA244" s="240"/>
      <c r="AB244" s="240">
        <f t="shared" si="128"/>
        <v>0</v>
      </c>
      <c r="AC244" s="244" t="str">
        <f t="shared" si="129"/>
        <v/>
      </c>
      <c r="AD244" s="244" t="str">
        <f t="shared" si="130"/>
        <v/>
      </c>
      <c r="AE244" s="247">
        <f t="shared" si="131"/>
        <v>0</v>
      </c>
      <c r="AF244" s="247" t="str">
        <f t="shared" si="132"/>
        <v/>
      </c>
      <c r="AG244" s="244" t="str">
        <f t="shared" si="133"/>
        <v/>
      </c>
      <c r="AH244" s="61" t="str">
        <f t="shared" si="151"/>
        <v/>
      </c>
      <c r="AI244" s="248">
        <f t="shared" si="152"/>
        <v>0</v>
      </c>
      <c r="AJ244" s="244">
        <f t="shared" si="134"/>
        <v>0</v>
      </c>
      <c r="AK244" s="25"/>
      <c r="AL244" s="249">
        <f t="shared" si="135"/>
        <v>0</v>
      </c>
      <c r="AM244" s="250">
        <f t="shared" si="153"/>
        <v>0</v>
      </c>
      <c r="AN244" s="16"/>
      <c r="AO244" s="251" t="e">
        <f t="shared" si="154"/>
        <v>#VALUE!</v>
      </c>
      <c r="AP244" s="252" t="e">
        <f t="shared" si="136"/>
        <v>#VALUE!</v>
      </c>
      <c r="AQ244" s="253" t="e">
        <f t="shared" ca="1" si="155"/>
        <v>#DIV/0!</v>
      </c>
      <c r="AR244" s="253" t="e">
        <f t="shared" ca="1" si="137"/>
        <v>#DIV/0!</v>
      </c>
      <c r="AS244" s="254" t="e">
        <f t="shared" ca="1" si="156"/>
        <v>#VALUE!</v>
      </c>
      <c r="AT244" s="253" t="e">
        <f t="shared" ca="1" si="138"/>
        <v>#DIV/0!</v>
      </c>
      <c r="AU244" s="253" t="e">
        <f t="shared" ca="1" si="139"/>
        <v>#DIV/0!</v>
      </c>
    </row>
    <row r="245" spans="1:47" outlineLevel="1" x14ac:dyDescent="0.3">
      <c r="A245" s="52" t="str">
        <f t="shared" si="157"/>
        <v/>
      </c>
      <c r="B245" s="52" t="str">
        <f t="shared" si="140"/>
        <v/>
      </c>
      <c r="C245" s="236" t="str">
        <f t="shared" si="158"/>
        <v/>
      </c>
      <c r="D245" s="236" t="str">
        <f t="shared" si="141"/>
        <v/>
      </c>
      <c r="E245" s="237" t="str">
        <f t="shared" si="159"/>
        <v/>
      </c>
      <c r="F245" s="237" t="str">
        <f t="shared" si="160"/>
        <v/>
      </c>
      <c r="G245" s="238" t="str">
        <f t="shared" si="161"/>
        <v/>
      </c>
      <c r="H245" s="239" t="str">
        <f t="shared" si="162"/>
        <v/>
      </c>
      <c r="I245" s="237" t="str">
        <f t="shared" si="163"/>
        <v/>
      </c>
      <c r="J245" s="240" t="str">
        <f t="shared" si="164"/>
        <v/>
      </c>
      <c r="K245" s="241" t="str">
        <f t="shared" si="142"/>
        <v/>
      </c>
      <c r="L245" s="242" t="str">
        <f t="shared" si="143"/>
        <v/>
      </c>
      <c r="M245" s="242" t="str">
        <f t="shared" si="144"/>
        <v/>
      </c>
      <c r="N245" s="242" t="str">
        <f t="shared" si="145"/>
        <v/>
      </c>
      <c r="O245" s="243" t="str">
        <f t="shared" si="126"/>
        <v/>
      </c>
      <c r="P245" s="244" t="str">
        <f t="shared" si="146"/>
        <v/>
      </c>
      <c r="Q245" s="244" t="str">
        <f t="shared" si="165"/>
        <v/>
      </c>
      <c r="R245" s="244"/>
      <c r="S245" s="245" t="str">
        <f t="shared" si="147"/>
        <v/>
      </c>
      <c r="T245" s="244" t="str">
        <f t="shared" si="148"/>
        <v/>
      </c>
      <c r="U245" s="244" t="str">
        <f t="shared" si="166"/>
        <v/>
      </c>
      <c r="V245" s="244"/>
      <c r="W245" s="244" t="str">
        <f t="shared" si="167"/>
        <v/>
      </c>
      <c r="X245" s="246" t="str">
        <f t="shared" si="127"/>
        <v/>
      </c>
      <c r="Y245" s="240" t="str">
        <f t="shared" si="149"/>
        <v/>
      </c>
      <c r="Z245" s="240">
        <f t="shared" si="150"/>
        <v>0</v>
      </c>
      <c r="AA245" s="240"/>
      <c r="AB245" s="240">
        <f t="shared" si="128"/>
        <v>0</v>
      </c>
      <c r="AC245" s="244" t="str">
        <f t="shared" si="129"/>
        <v/>
      </c>
      <c r="AD245" s="244" t="str">
        <f t="shared" si="130"/>
        <v/>
      </c>
      <c r="AE245" s="247">
        <f t="shared" si="131"/>
        <v>0</v>
      </c>
      <c r="AF245" s="247" t="str">
        <f t="shared" si="132"/>
        <v/>
      </c>
      <c r="AG245" s="244" t="str">
        <f t="shared" si="133"/>
        <v/>
      </c>
      <c r="AH245" s="61" t="str">
        <f t="shared" si="151"/>
        <v/>
      </c>
      <c r="AI245" s="248">
        <f t="shared" si="152"/>
        <v>0</v>
      </c>
      <c r="AJ245" s="244">
        <f t="shared" si="134"/>
        <v>0</v>
      </c>
      <c r="AK245" s="25"/>
      <c r="AL245" s="249">
        <f t="shared" si="135"/>
        <v>0</v>
      </c>
      <c r="AM245" s="250">
        <f t="shared" si="153"/>
        <v>0</v>
      </c>
      <c r="AN245" s="16"/>
      <c r="AO245" s="251" t="e">
        <f t="shared" si="154"/>
        <v>#VALUE!</v>
      </c>
      <c r="AP245" s="252" t="e">
        <f t="shared" si="136"/>
        <v>#VALUE!</v>
      </c>
      <c r="AQ245" s="253" t="e">
        <f t="shared" ca="1" si="155"/>
        <v>#DIV/0!</v>
      </c>
      <c r="AR245" s="253" t="e">
        <f t="shared" ca="1" si="137"/>
        <v>#DIV/0!</v>
      </c>
      <c r="AS245" s="254" t="e">
        <f t="shared" ca="1" si="156"/>
        <v>#VALUE!</v>
      </c>
      <c r="AT245" s="253" t="e">
        <f t="shared" ca="1" si="138"/>
        <v>#DIV/0!</v>
      </c>
      <c r="AU245" s="253" t="e">
        <f t="shared" ca="1" si="139"/>
        <v>#DIV/0!</v>
      </c>
    </row>
    <row r="246" spans="1:47" outlineLevel="1" x14ac:dyDescent="0.3">
      <c r="A246" s="52" t="str">
        <f t="shared" si="157"/>
        <v/>
      </c>
      <c r="B246" s="52" t="str">
        <f t="shared" si="140"/>
        <v/>
      </c>
      <c r="C246" s="236" t="str">
        <f t="shared" si="158"/>
        <v/>
      </c>
      <c r="D246" s="236" t="str">
        <f t="shared" si="141"/>
        <v/>
      </c>
      <c r="E246" s="237" t="str">
        <f t="shared" si="159"/>
        <v/>
      </c>
      <c r="F246" s="237" t="str">
        <f t="shared" si="160"/>
        <v/>
      </c>
      <c r="G246" s="238" t="str">
        <f t="shared" si="161"/>
        <v/>
      </c>
      <c r="H246" s="239" t="str">
        <f t="shared" si="162"/>
        <v/>
      </c>
      <c r="I246" s="237" t="str">
        <f t="shared" si="163"/>
        <v/>
      </c>
      <c r="J246" s="240" t="str">
        <f t="shared" si="164"/>
        <v/>
      </c>
      <c r="K246" s="241" t="str">
        <f t="shared" si="142"/>
        <v/>
      </c>
      <c r="L246" s="242" t="str">
        <f t="shared" si="143"/>
        <v/>
      </c>
      <c r="M246" s="242" t="str">
        <f t="shared" si="144"/>
        <v/>
      </c>
      <c r="N246" s="242" t="str">
        <f t="shared" si="145"/>
        <v/>
      </c>
      <c r="O246" s="243" t="str">
        <f t="shared" si="126"/>
        <v/>
      </c>
      <c r="P246" s="244" t="str">
        <f t="shared" si="146"/>
        <v/>
      </c>
      <c r="Q246" s="244" t="str">
        <f t="shared" si="165"/>
        <v/>
      </c>
      <c r="R246" s="244"/>
      <c r="S246" s="245" t="str">
        <f t="shared" si="147"/>
        <v/>
      </c>
      <c r="T246" s="244" t="str">
        <f t="shared" si="148"/>
        <v/>
      </c>
      <c r="U246" s="244" t="str">
        <f t="shared" si="166"/>
        <v/>
      </c>
      <c r="V246" s="244"/>
      <c r="W246" s="244" t="str">
        <f t="shared" si="167"/>
        <v/>
      </c>
      <c r="X246" s="246" t="str">
        <f t="shared" si="127"/>
        <v/>
      </c>
      <c r="Y246" s="240" t="str">
        <f t="shared" si="149"/>
        <v/>
      </c>
      <c r="Z246" s="240">
        <f t="shared" si="150"/>
        <v>0</v>
      </c>
      <c r="AA246" s="240"/>
      <c r="AB246" s="240">
        <f t="shared" si="128"/>
        <v>0</v>
      </c>
      <c r="AC246" s="244" t="str">
        <f t="shared" si="129"/>
        <v/>
      </c>
      <c r="AD246" s="244" t="str">
        <f t="shared" si="130"/>
        <v/>
      </c>
      <c r="AE246" s="247">
        <f t="shared" si="131"/>
        <v>0</v>
      </c>
      <c r="AF246" s="247" t="str">
        <f t="shared" si="132"/>
        <v/>
      </c>
      <c r="AG246" s="244" t="str">
        <f t="shared" si="133"/>
        <v/>
      </c>
      <c r="AH246" s="61" t="str">
        <f t="shared" si="151"/>
        <v/>
      </c>
      <c r="AI246" s="248">
        <f t="shared" si="152"/>
        <v>0</v>
      </c>
      <c r="AJ246" s="244">
        <f t="shared" si="134"/>
        <v>0</v>
      </c>
      <c r="AK246" s="25"/>
      <c r="AL246" s="249">
        <f t="shared" si="135"/>
        <v>0</v>
      </c>
      <c r="AM246" s="250">
        <f t="shared" si="153"/>
        <v>0</v>
      </c>
      <c r="AN246" s="16"/>
      <c r="AO246" s="251" t="e">
        <f t="shared" si="154"/>
        <v>#VALUE!</v>
      </c>
      <c r="AP246" s="252" t="e">
        <f t="shared" si="136"/>
        <v>#VALUE!</v>
      </c>
      <c r="AQ246" s="253" t="e">
        <f t="shared" ca="1" si="155"/>
        <v>#DIV/0!</v>
      </c>
      <c r="AR246" s="253" t="e">
        <f t="shared" ca="1" si="137"/>
        <v>#DIV/0!</v>
      </c>
      <c r="AS246" s="254" t="e">
        <f t="shared" ca="1" si="156"/>
        <v>#VALUE!</v>
      </c>
      <c r="AT246" s="253" t="e">
        <f t="shared" ca="1" si="138"/>
        <v>#DIV/0!</v>
      </c>
      <c r="AU246" s="253" t="e">
        <f t="shared" ca="1" si="139"/>
        <v>#DIV/0!</v>
      </c>
    </row>
    <row r="247" spans="1:47" outlineLevel="1" x14ac:dyDescent="0.3">
      <c r="A247" s="52" t="str">
        <f t="shared" si="157"/>
        <v/>
      </c>
      <c r="B247" s="52" t="str">
        <f t="shared" si="140"/>
        <v/>
      </c>
      <c r="C247" s="236" t="str">
        <f t="shared" si="158"/>
        <v/>
      </c>
      <c r="D247" s="236" t="str">
        <f t="shared" si="141"/>
        <v/>
      </c>
      <c r="E247" s="237" t="str">
        <f t="shared" si="159"/>
        <v/>
      </c>
      <c r="F247" s="237" t="str">
        <f t="shared" si="160"/>
        <v/>
      </c>
      <c r="G247" s="238" t="str">
        <f t="shared" si="161"/>
        <v/>
      </c>
      <c r="H247" s="239" t="str">
        <f t="shared" si="162"/>
        <v/>
      </c>
      <c r="I247" s="237" t="str">
        <f t="shared" si="163"/>
        <v/>
      </c>
      <c r="J247" s="240" t="str">
        <f t="shared" si="164"/>
        <v/>
      </c>
      <c r="K247" s="241" t="str">
        <f t="shared" si="142"/>
        <v/>
      </c>
      <c r="L247" s="242" t="str">
        <f t="shared" si="143"/>
        <v/>
      </c>
      <c r="M247" s="242" t="str">
        <f t="shared" si="144"/>
        <v/>
      </c>
      <c r="N247" s="242" t="str">
        <f t="shared" si="145"/>
        <v/>
      </c>
      <c r="O247" s="243" t="str">
        <f t="shared" si="126"/>
        <v/>
      </c>
      <c r="P247" s="244" t="str">
        <f t="shared" si="146"/>
        <v/>
      </c>
      <c r="Q247" s="244" t="str">
        <f t="shared" si="165"/>
        <v/>
      </c>
      <c r="R247" s="244"/>
      <c r="S247" s="245" t="str">
        <f t="shared" si="147"/>
        <v/>
      </c>
      <c r="T247" s="244" t="str">
        <f t="shared" si="148"/>
        <v/>
      </c>
      <c r="U247" s="244" t="str">
        <f t="shared" si="166"/>
        <v/>
      </c>
      <c r="V247" s="244"/>
      <c r="W247" s="244" t="str">
        <f t="shared" si="167"/>
        <v/>
      </c>
      <c r="X247" s="246" t="str">
        <f t="shared" si="127"/>
        <v/>
      </c>
      <c r="Y247" s="240" t="str">
        <f t="shared" si="149"/>
        <v/>
      </c>
      <c r="Z247" s="240">
        <f t="shared" si="150"/>
        <v>0</v>
      </c>
      <c r="AA247" s="240"/>
      <c r="AB247" s="240">
        <f t="shared" si="128"/>
        <v>0</v>
      </c>
      <c r="AC247" s="244" t="str">
        <f t="shared" si="129"/>
        <v/>
      </c>
      <c r="AD247" s="244" t="str">
        <f t="shared" si="130"/>
        <v/>
      </c>
      <c r="AE247" s="247">
        <f t="shared" si="131"/>
        <v>0</v>
      </c>
      <c r="AF247" s="247" t="str">
        <f t="shared" si="132"/>
        <v/>
      </c>
      <c r="AG247" s="244" t="str">
        <f t="shared" si="133"/>
        <v/>
      </c>
      <c r="AH247" s="61" t="str">
        <f t="shared" si="151"/>
        <v/>
      </c>
      <c r="AI247" s="248">
        <f t="shared" si="152"/>
        <v>0</v>
      </c>
      <c r="AJ247" s="244">
        <f t="shared" si="134"/>
        <v>0</v>
      </c>
      <c r="AK247" s="25"/>
      <c r="AL247" s="249">
        <f t="shared" si="135"/>
        <v>0</v>
      </c>
      <c r="AM247" s="250">
        <f t="shared" si="153"/>
        <v>0</v>
      </c>
      <c r="AN247" s="16"/>
      <c r="AO247" s="251" t="e">
        <f t="shared" si="154"/>
        <v>#VALUE!</v>
      </c>
      <c r="AP247" s="252" t="e">
        <f t="shared" si="136"/>
        <v>#VALUE!</v>
      </c>
      <c r="AQ247" s="253" t="e">
        <f t="shared" ca="1" si="155"/>
        <v>#DIV/0!</v>
      </c>
      <c r="AR247" s="253" t="e">
        <f t="shared" ca="1" si="137"/>
        <v>#DIV/0!</v>
      </c>
      <c r="AS247" s="254" t="e">
        <f t="shared" ca="1" si="156"/>
        <v>#VALUE!</v>
      </c>
      <c r="AT247" s="253" t="e">
        <f t="shared" ca="1" si="138"/>
        <v>#DIV/0!</v>
      </c>
      <c r="AU247" s="253" t="e">
        <f t="shared" ca="1" si="139"/>
        <v>#DIV/0!</v>
      </c>
    </row>
    <row r="248" spans="1:47" outlineLevel="1" x14ac:dyDescent="0.3">
      <c r="A248" s="52" t="str">
        <f t="shared" si="157"/>
        <v/>
      </c>
      <c r="B248" s="52" t="str">
        <f t="shared" si="140"/>
        <v/>
      </c>
      <c r="C248" s="236" t="str">
        <f t="shared" si="158"/>
        <v/>
      </c>
      <c r="D248" s="236" t="str">
        <f t="shared" si="141"/>
        <v/>
      </c>
      <c r="E248" s="237" t="str">
        <f t="shared" si="159"/>
        <v/>
      </c>
      <c r="F248" s="237" t="str">
        <f t="shared" si="160"/>
        <v/>
      </c>
      <c r="G248" s="238" t="str">
        <f t="shared" si="161"/>
        <v/>
      </c>
      <c r="H248" s="239" t="str">
        <f t="shared" si="162"/>
        <v/>
      </c>
      <c r="I248" s="237" t="str">
        <f t="shared" si="163"/>
        <v/>
      </c>
      <c r="J248" s="240" t="str">
        <f t="shared" si="164"/>
        <v/>
      </c>
      <c r="K248" s="241" t="str">
        <f t="shared" si="142"/>
        <v/>
      </c>
      <c r="L248" s="242" t="str">
        <f t="shared" si="143"/>
        <v/>
      </c>
      <c r="M248" s="242" t="str">
        <f t="shared" si="144"/>
        <v/>
      </c>
      <c r="N248" s="242" t="str">
        <f t="shared" si="145"/>
        <v/>
      </c>
      <c r="O248" s="243" t="str">
        <f t="shared" si="126"/>
        <v/>
      </c>
      <c r="P248" s="244" t="str">
        <f t="shared" si="146"/>
        <v/>
      </c>
      <c r="Q248" s="244" t="str">
        <f t="shared" si="165"/>
        <v/>
      </c>
      <c r="R248" s="244"/>
      <c r="S248" s="245" t="str">
        <f t="shared" si="147"/>
        <v/>
      </c>
      <c r="T248" s="244" t="str">
        <f t="shared" si="148"/>
        <v/>
      </c>
      <c r="U248" s="244" t="str">
        <f t="shared" si="166"/>
        <v/>
      </c>
      <c r="V248" s="244"/>
      <c r="W248" s="244" t="str">
        <f t="shared" si="167"/>
        <v/>
      </c>
      <c r="X248" s="246" t="str">
        <f t="shared" si="127"/>
        <v/>
      </c>
      <c r="Y248" s="240" t="str">
        <f t="shared" si="149"/>
        <v/>
      </c>
      <c r="Z248" s="240">
        <f t="shared" si="150"/>
        <v>0</v>
      </c>
      <c r="AA248" s="240"/>
      <c r="AB248" s="240">
        <f t="shared" si="128"/>
        <v>0</v>
      </c>
      <c r="AC248" s="244" t="str">
        <f t="shared" si="129"/>
        <v/>
      </c>
      <c r="AD248" s="244" t="str">
        <f t="shared" si="130"/>
        <v/>
      </c>
      <c r="AE248" s="247">
        <f t="shared" si="131"/>
        <v>0</v>
      </c>
      <c r="AF248" s="247" t="str">
        <f t="shared" si="132"/>
        <v/>
      </c>
      <c r="AG248" s="244" t="str">
        <f t="shared" si="133"/>
        <v/>
      </c>
      <c r="AH248" s="61" t="str">
        <f t="shared" si="151"/>
        <v/>
      </c>
      <c r="AI248" s="248">
        <f t="shared" si="152"/>
        <v>0</v>
      </c>
      <c r="AJ248" s="244">
        <f t="shared" si="134"/>
        <v>0</v>
      </c>
      <c r="AK248" s="25"/>
      <c r="AL248" s="249">
        <f t="shared" si="135"/>
        <v>0</v>
      </c>
      <c r="AM248" s="250">
        <f t="shared" si="153"/>
        <v>0</v>
      </c>
      <c r="AN248" s="16"/>
      <c r="AO248" s="251" t="e">
        <f t="shared" si="154"/>
        <v>#VALUE!</v>
      </c>
      <c r="AP248" s="252" t="e">
        <f t="shared" si="136"/>
        <v>#VALUE!</v>
      </c>
      <c r="AQ248" s="253" t="e">
        <f t="shared" ca="1" si="155"/>
        <v>#DIV/0!</v>
      </c>
      <c r="AR248" s="253" t="e">
        <f t="shared" ca="1" si="137"/>
        <v>#DIV/0!</v>
      </c>
      <c r="AS248" s="254" t="e">
        <f t="shared" ca="1" si="156"/>
        <v>#VALUE!</v>
      </c>
      <c r="AT248" s="253" t="e">
        <f t="shared" ca="1" si="138"/>
        <v>#DIV/0!</v>
      </c>
      <c r="AU248" s="253" t="e">
        <f t="shared" ca="1" si="139"/>
        <v>#DIV/0!</v>
      </c>
    </row>
    <row r="249" spans="1:47" outlineLevel="1" x14ac:dyDescent="0.3">
      <c r="A249" s="52" t="str">
        <f t="shared" si="157"/>
        <v/>
      </c>
      <c r="B249" s="52" t="str">
        <f t="shared" si="140"/>
        <v/>
      </c>
      <c r="C249" s="236" t="str">
        <f t="shared" si="158"/>
        <v/>
      </c>
      <c r="D249" s="236" t="str">
        <f t="shared" si="141"/>
        <v/>
      </c>
      <c r="E249" s="237" t="str">
        <f t="shared" si="159"/>
        <v/>
      </c>
      <c r="F249" s="237" t="str">
        <f t="shared" si="160"/>
        <v/>
      </c>
      <c r="G249" s="238" t="str">
        <f t="shared" si="161"/>
        <v/>
      </c>
      <c r="H249" s="239" t="str">
        <f t="shared" si="162"/>
        <v/>
      </c>
      <c r="I249" s="237" t="str">
        <f t="shared" si="163"/>
        <v/>
      </c>
      <c r="J249" s="240" t="str">
        <f t="shared" si="164"/>
        <v/>
      </c>
      <c r="K249" s="241" t="str">
        <f t="shared" si="142"/>
        <v/>
      </c>
      <c r="L249" s="242" t="str">
        <f t="shared" si="143"/>
        <v/>
      </c>
      <c r="M249" s="242" t="str">
        <f t="shared" si="144"/>
        <v/>
      </c>
      <c r="N249" s="242" t="str">
        <f t="shared" si="145"/>
        <v/>
      </c>
      <c r="O249" s="243" t="str">
        <f t="shared" si="126"/>
        <v/>
      </c>
      <c r="P249" s="244" t="str">
        <f t="shared" si="146"/>
        <v/>
      </c>
      <c r="Q249" s="244" t="str">
        <f t="shared" si="165"/>
        <v/>
      </c>
      <c r="R249" s="244"/>
      <c r="S249" s="245" t="str">
        <f t="shared" si="147"/>
        <v/>
      </c>
      <c r="T249" s="244" t="str">
        <f t="shared" si="148"/>
        <v/>
      </c>
      <c r="U249" s="244" t="str">
        <f t="shared" si="166"/>
        <v/>
      </c>
      <c r="V249" s="244"/>
      <c r="W249" s="244" t="str">
        <f t="shared" si="167"/>
        <v/>
      </c>
      <c r="X249" s="246" t="str">
        <f t="shared" si="127"/>
        <v/>
      </c>
      <c r="Y249" s="240" t="str">
        <f t="shared" si="149"/>
        <v/>
      </c>
      <c r="Z249" s="240">
        <f t="shared" si="150"/>
        <v>0</v>
      </c>
      <c r="AA249" s="240"/>
      <c r="AB249" s="240">
        <f t="shared" si="128"/>
        <v>0</v>
      </c>
      <c r="AC249" s="244" t="str">
        <f t="shared" si="129"/>
        <v/>
      </c>
      <c r="AD249" s="244" t="str">
        <f t="shared" si="130"/>
        <v/>
      </c>
      <c r="AE249" s="247">
        <f t="shared" si="131"/>
        <v>0</v>
      </c>
      <c r="AF249" s="247" t="str">
        <f t="shared" si="132"/>
        <v/>
      </c>
      <c r="AG249" s="244" t="str">
        <f t="shared" si="133"/>
        <v/>
      </c>
      <c r="AH249" s="61" t="str">
        <f t="shared" si="151"/>
        <v/>
      </c>
      <c r="AI249" s="248">
        <f t="shared" si="152"/>
        <v>0</v>
      </c>
      <c r="AJ249" s="244">
        <f t="shared" si="134"/>
        <v>0</v>
      </c>
      <c r="AK249" s="25"/>
      <c r="AL249" s="249">
        <f t="shared" si="135"/>
        <v>0</v>
      </c>
      <c r="AM249" s="250">
        <f t="shared" si="153"/>
        <v>0</v>
      </c>
      <c r="AN249" s="16"/>
      <c r="AO249" s="251" t="e">
        <f t="shared" si="154"/>
        <v>#VALUE!</v>
      </c>
      <c r="AP249" s="252" t="e">
        <f t="shared" si="136"/>
        <v>#VALUE!</v>
      </c>
      <c r="AQ249" s="253" t="e">
        <f t="shared" ca="1" si="155"/>
        <v>#DIV/0!</v>
      </c>
      <c r="AR249" s="253" t="e">
        <f t="shared" ca="1" si="137"/>
        <v>#DIV/0!</v>
      </c>
      <c r="AS249" s="254" t="e">
        <f t="shared" ca="1" si="156"/>
        <v>#VALUE!</v>
      </c>
      <c r="AT249" s="253" t="e">
        <f t="shared" ca="1" si="138"/>
        <v>#DIV/0!</v>
      </c>
      <c r="AU249" s="253" t="e">
        <f t="shared" ca="1" si="139"/>
        <v>#DIV/0!</v>
      </c>
    </row>
    <row r="250" spans="1:47" outlineLevel="1" x14ac:dyDescent="0.3">
      <c r="A250" s="52" t="str">
        <f t="shared" si="157"/>
        <v/>
      </c>
      <c r="B250" s="52" t="str">
        <f t="shared" si="140"/>
        <v/>
      </c>
      <c r="C250" s="236" t="str">
        <f t="shared" si="158"/>
        <v/>
      </c>
      <c r="D250" s="236" t="str">
        <f t="shared" si="141"/>
        <v/>
      </c>
      <c r="E250" s="237" t="str">
        <f t="shared" si="159"/>
        <v/>
      </c>
      <c r="F250" s="237" t="str">
        <f t="shared" si="160"/>
        <v/>
      </c>
      <c r="G250" s="238" t="str">
        <f t="shared" si="161"/>
        <v/>
      </c>
      <c r="H250" s="239" t="str">
        <f t="shared" si="162"/>
        <v/>
      </c>
      <c r="I250" s="237" t="str">
        <f t="shared" si="163"/>
        <v/>
      </c>
      <c r="J250" s="240" t="str">
        <f t="shared" si="164"/>
        <v/>
      </c>
      <c r="K250" s="241" t="str">
        <f t="shared" si="142"/>
        <v/>
      </c>
      <c r="L250" s="242" t="str">
        <f t="shared" si="143"/>
        <v/>
      </c>
      <c r="M250" s="242" t="str">
        <f t="shared" si="144"/>
        <v/>
      </c>
      <c r="N250" s="242" t="str">
        <f t="shared" si="145"/>
        <v/>
      </c>
      <c r="O250" s="243" t="str">
        <f t="shared" si="126"/>
        <v/>
      </c>
      <c r="P250" s="244" t="str">
        <f t="shared" si="146"/>
        <v/>
      </c>
      <c r="Q250" s="244" t="str">
        <f t="shared" si="165"/>
        <v/>
      </c>
      <c r="R250" s="244"/>
      <c r="S250" s="245" t="str">
        <f t="shared" si="147"/>
        <v/>
      </c>
      <c r="T250" s="244" t="str">
        <f t="shared" si="148"/>
        <v/>
      </c>
      <c r="U250" s="244" t="str">
        <f t="shared" si="166"/>
        <v/>
      </c>
      <c r="V250" s="244"/>
      <c r="W250" s="244" t="str">
        <f t="shared" si="167"/>
        <v/>
      </c>
      <c r="X250" s="246" t="str">
        <f t="shared" si="127"/>
        <v/>
      </c>
      <c r="Y250" s="240" t="str">
        <f t="shared" si="149"/>
        <v/>
      </c>
      <c r="Z250" s="240">
        <f t="shared" si="150"/>
        <v>0</v>
      </c>
      <c r="AA250" s="240"/>
      <c r="AB250" s="240">
        <f t="shared" si="128"/>
        <v>0</v>
      </c>
      <c r="AC250" s="244" t="str">
        <f t="shared" si="129"/>
        <v/>
      </c>
      <c r="AD250" s="244" t="str">
        <f t="shared" si="130"/>
        <v/>
      </c>
      <c r="AE250" s="247">
        <f t="shared" si="131"/>
        <v>0</v>
      </c>
      <c r="AF250" s="247" t="str">
        <f t="shared" si="132"/>
        <v/>
      </c>
      <c r="AG250" s="244" t="str">
        <f t="shared" si="133"/>
        <v/>
      </c>
      <c r="AH250" s="61" t="str">
        <f t="shared" si="151"/>
        <v/>
      </c>
      <c r="AI250" s="248">
        <f t="shared" si="152"/>
        <v>0</v>
      </c>
      <c r="AJ250" s="244">
        <f t="shared" si="134"/>
        <v>0</v>
      </c>
      <c r="AK250" s="25"/>
      <c r="AL250" s="249">
        <f t="shared" si="135"/>
        <v>0</v>
      </c>
      <c r="AM250" s="250">
        <f t="shared" si="153"/>
        <v>0</v>
      </c>
      <c r="AN250" s="16"/>
      <c r="AO250" s="251" t="e">
        <f t="shared" si="154"/>
        <v>#VALUE!</v>
      </c>
      <c r="AP250" s="252" t="e">
        <f t="shared" si="136"/>
        <v>#VALUE!</v>
      </c>
      <c r="AQ250" s="253" t="e">
        <f t="shared" ca="1" si="155"/>
        <v>#DIV/0!</v>
      </c>
      <c r="AR250" s="253" t="e">
        <f t="shared" ca="1" si="137"/>
        <v>#DIV/0!</v>
      </c>
      <c r="AS250" s="254" t="e">
        <f t="shared" ca="1" si="156"/>
        <v>#VALUE!</v>
      </c>
      <c r="AT250" s="253" t="e">
        <f t="shared" ca="1" si="138"/>
        <v>#DIV/0!</v>
      </c>
      <c r="AU250" s="253" t="e">
        <f t="shared" ca="1" si="139"/>
        <v>#DIV/0!</v>
      </c>
    </row>
    <row r="251" spans="1:47" outlineLevel="1" x14ac:dyDescent="0.3">
      <c r="A251" s="52" t="str">
        <f t="shared" si="157"/>
        <v/>
      </c>
      <c r="B251" s="52" t="str">
        <f t="shared" si="140"/>
        <v/>
      </c>
      <c r="C251" s="236" t="str">
        <f t="shared" si="158"/>
        <v/>
      </c>
      <c r="D251" s="236" t="str">
        <f t="shared" si="141"/>
        <v/>
      </c>
      <c r="E251" s="237" t="str">
        <f t="shared" si="159"/>
        <v/>
      </c>
      <c r="F251" s="237" t="str">
        <f t="shared" si="160"/>
        <v/>
      </c>
      <c r="G251" s="238" t="str">
        <f t="shared" si="161"/>
        <v/>
      </c>
      <c r="H251" s="239" t="str">
        <f t="shared" si="162"/>
        <v/>
      </c>
      <c r="I251" s="237" t="str">
        <f t="shared" si="163"/>
        <v/>
      </c>
      <c r="J251" s="240" t="str">
        <f t="shared" si="164"/>
        <v/>
      </c>
      <c r="K251" s="241" t="str">
        <f t="shared" si="142"/>
        <v/>
      </c>
      <c r="L251" s="242" t="str">
        <f t="shared" si="143"/>
        <v/>
      </c>
      <c r="M251" s="242" t="str">
        <f t="shared" si="144"/>
        <v/>
      </c>
      <c r="N251" s="242" t="str">
        <f t="shared" si="145"/>
        <v/>
      </c>
      <c r="O251" s="243" t="str">
        <f t="shared" si="126"/>
        <v/>
      </c>
      <c r="P251" s="244" t="str">
        <f t="shared" si="146"/>
        <v/>
      </c>
      <c r="Q251" s="244" t="str">
        <f t="shared" si="165"/>
        <v/>
      </c>
      <c r="R251" s="244"/>
      <c r="S251" s="245" t="str">
        <f t="shared" si="147"/>
        <v/>
      </c>
      <c r="T251" s="244" t="str">
        <f t="shared" si="148"/>
        <v/>
      </c>
      <c r="U251" s="244" t="str">
        <f t="shared" si="166"/>
        <v/>
      </c>
      <c r="V251" s="244"/>
      <c r="W251" s="244" t="str">
        <f t="shared" si="167"/>
        <v/>
      </c>
      <c r="X251" s="246" t="str">
        <f t="shared" si="127"/>
        <v/>
      </c>
      <c r="Y251" s="240" t="str">
        <f t="shared" si="149"/>
        <v/>
      </c>
      <c r="Z251" s="240">
        <f t="shared" si="150"/>
        <v>0</v>
      </c>
      <c r="AA251" s="240"/>
      <c r="AB251" s="240">
        <f t="shared" si="128"/>
        <v>0</v>
      </c>
      <c r="AC251" s="244" t="str">
        <f t="shared" si="129"/>
        <v/>
      </c>
      <c r="AD251" s="244" t="str">
        <f t="shared" si="130"/>
        <v/>
      </c>
      <c r="AE251" s="247">
        <f t="shared" si="131"/>
        <v>0</v>
      </c>
      <c r="AF251" s="247" t="str">
        <f t="shared" si="132"/>
        <v/>
      </c>
      <c r="AG251" s="244" t="str">
        <f t="shared" si="133"/>
        <v/>
      </c>
      <c r="AH251" s="61" t="str">
        <f t="shared" si="151"/>
        <v/>
      </c>
      <c r="AI251" s="248">
        <f t="shared" si="152"/>
        <v>0</v>
      </c>
      <c r="AJ251" s="244">
        <f t="shared" si="134"/>
        <v>0</v>
      </c>
      <c r="AK251" s="25"/>
      <c r="AL251" s="249">
        <f t="shared" si="135"/>
        <v>0</v>
      </c>
      <c r="AM251" s="250">
        <f t="shared" si="153"/>
        <v>0</v>
      </c>
      <c r="AN251" s="16"/>
      <c r="AO251" s="251" t="e">
        <f t="shared" si="154"/>
        <v>#VALUE!</v>
      </c>
      <c r="AP251" s="252" t="e">
        <f t="shared" si="136"/>
        <v>#VALUE!</v>
      </c>
      <c r="AQ251" s="253" t="e">
        <f t="shared" ca="1" si="155"/>
        <v>#DIV/0!</v>
      </c>
      <c r="AR251" s="253" t="e">
        <f t="shared" ca="1" si="137"/>
        <v>#DIV/0!</v>
      </c>
      <c r="AS251" s="254" t="e">
        <f t="shared" ca="1" si="156"/>
        <v>#VALUE!</v>
      </c>
      <c r="AT251" s="253" t="e">
        <f t="shared" ca="1" si="138"/>
        <v>#DIV/0!</v>
      </c>
      <c r="AU251" s="253" t="e">
        <f t="shared" ca="1" si="139"/>
        <v>#DIV/0!</v>
      </c>
    </row>
    <row r="252" spans="1:47" outlineLevel="1" x14ac:dyDescent="0.3">
      <c r="A252" s="52" t="str">
        <f t="shared" si="157"/>
        <v/>
      </c>
      <c r="B252" s="52" t="str">
        <f t="shared" si="140"/>
        <v/>
      </c>
      <c r="C252" s="236" t="str">
        <f t="shared" si="158"/>
        <v/>
      </c>
      <c r="D252" s="236" t="str">
        <f t="shared" si="141"/>
        <v/>
      </c>
      <c r="E252" s="237" t="str">
        <f t="shared" si="159"/>
        <v/>
      </c>
      <c r="F252" s="237" t="str">
        <f t="shared" si="160"/>
        <v/>
      </c>
      <c r="G252" s="238" t="str">
        <f t="shared" si="161"/>
        <v/>
      </c>
      <c r="H252" s="239" t="str">
        <f t="shared" si="162"/>
        <v/>
      </c>
      <c r="I252" s="237" t="str">
        <f t="shared" si="163"/>
        <v/>
      </c>
      <c r="J252" s="240" t="str">
        <f t="shared" si="164"/>
        <v/>
      </c>
      <c r="K252" s="241" t="str">
        <f t="shared" si="142"/>
        <v/>
      </c>
      <c r="L252" s="242" t="str">
        <f t="shared" si="143"/>
        <v/>
      </c>
      <c r="M252" s="242" t="str">
        <f t="shared" si="144"/>
        <v/>
      </c>
      <c r="N252" s="242" t="str">
        <f t="shared" si="145"/>
        <v/>
      </c>
      <c r="O252" s="243" t="str">
        <f t="shared" si="126"/>
        <v/>
      </c>
      <c r="P252" s="244" t="str">
        <f t="shared" si="146"/>
        <v/>
      </c>
      <c r="Q252" s="244" t="str">
        <f t="shared" si="165"/>
        <v/>
      </c>
      <c r="R252" s="244"/>
      <c r="S252" s="245" t="str">
        <f t="shared" si="147"/>
        <v/>
      </c>
      <c r="T252" s="244" t="str">
        <f t="shared" si="148"/>
        <v/>
      </c>
      <c r="U252" s="244" t="str">
        <f t="shared" si="166"/>
        <v/>
      </c>
      <c r="V252" s="244"/>
      <c r="W252" s="244" t="str">
        <f t="shared" si="167"/>
        <v/>
      </c>
      <c r="X252" s="246" t="str">
        <f t="shared" si="127"/>
        <v/>
      </c>
      <c r="Y252" s="240" t="str">
        <f t="shared" si="149"/>
        <v/>
      </c>
      <c r="Z252" s="240">
        <f t="shared" si="150"/>
        <v>0</v>
      </c>
      <c r="AA252" s="240"/>
      <c r="AB252" s="240">
        <f t="shared" si="128"/>
        <v>0</v>
      </c>
      <c r="AC252" s="244" t="str">
        <f t="shared" si="129"/>
        <v/>
      </c>
      <c r="AD252" s="244" t="str">
        <f t="shared" si="130"/>
        <v/>
      </c>
      <c r="AE252" s="247">
        <f t="shared" si="131"/>
        <v>0</v>
      </c>
      <c r="AF252" s="247" t="str">
        <f t="shared" si="132"/>
        <v/>
      </c>
      <c r="AG252" s="244" t="str">
        <f t="shared" si="133"/>
        <v/>
      </c>
      <c r="AH252" s="61" t="str">
        <f t="shared" si="151"/>
        <v/>
      </c>
      <c r="AI252" s="248">
        <f t="shared" si="152"/>
        <v>0</v>
      </c>
      <c r="AJ252" s="244">
        <f t="shared" si="134"/>
        <v>0</v>
      </c>
      <c r="AK252" s="25"/>
      <c r="AL252" s="249">
        <f t="shared" si="135"/>
        <v>0</v>
      </c>
      <c r="AM252" s="250">
        <f t="shared" si="153"/>
        <v>0</v>
      </c>
      <c r="AN252" s="16"/>
      <c r="AO252" s="251" t="e">
        <f t="shared" si="154"/>
        <v>#VALUE!</v>
      </c>
      <c r="AP252" s="252" t="e">
        <f t="shared" si="136"/>
        <v>#VALUE!</v>
      </c>
      <c r="AQ252" s="253" t="e">
        <f t="shared" ca="1" si="155"/>
        <v>#DIV/0!</v>
      </c>
      <c r="AR252" s="253" t="e">
        <f t="shared" ca="1" si="137"/>
        <v>#DIV/0!</v>
      </c>
      <c r="AS252" s="254" t="e">
        <f t="shared" ca="1" si="156"/>
        <v>#VALUE!</v>
      </c>
      <c r="AT252" s="253" t="e">
        <f t="shared" ca="1" si="138"/>
        <v>#DIV/0!</v>
      </c>
      <c r="AU252" s="253" t="e">
        <f t="shared" ca="1" si="139"/>
        <v>#DIV/0!</v>
      </c>
    </row>
    <row r="253" spans="1:47" outlineLevel="1" x14ac:dyDescent="0.3">
      <c r="A253" s="52" t="str">
        <f t="shared" si="157"/>
        <v/>
      </c>
      <c r="B253" s="52" t="str">
        <f t="shared" si="140"/>
        <v/>
      </c>
      <c r="C253" s="236" t="str">
        <f t="shared" si="158"/>
        <v/>
      </c>
      <c r="D253" s="236" t="str">
        <f t="shared" si="141"/>
        <v/>
      </c>
      <c r="E253" s="237" t="str">
        <f t="shared" si="159"/>
        <v/>
      </c>
      <c r="F253" s="237" t="str">
        <f t="shared" si="160"/>
        <v/>
      </c>
      <c r="G253" s="238" t="str">
        <f t="shared" si="161"/>
        <v/>
      </c>
      <c r="H253" s="239" t="str">
        <f t="shared" si="162"/>
        <v/>
      </c>
      <c r="I253" s="237" t="str">
        <f t="shared" si="163"/>
        <v/>
      </c>
      <c r="J253" s="240" t="str">
        <f t="shared" si="164"/>
        <v/>
      </c>
      <c r="K253" s="241" t="str">
        <f t="shared" si="142"/>
        <v/>
      </c>
      <c r="L253" s="242" t="str">
        <f t="shared" si="143"/>
        <v/>
      </c>
      <c r="M253" s="242" t="str">
        <f t="shared" si="144"/>
        <v/>
      </c>
      <c r="N253" s="242" t="str">
        <f t="shared" si="145"/>
        <v/>
      </c>
      <c r="O253" s="243" t="str">
        <f t="shared" si="126"/>
        <v/>
      </c>
      <c r="P253" s="244" t="str">
        <f t="shared" si="146"/>
        <v/>
      </c>
      <c r="Q253" s="244" t="str">
        <f t="shared" si="165"/>
        <v/>
      </c>
      <c r="R253" s="244"/>
      <c r="S253" s="245" t="str">
        <f t="shared" si="147"/>
        <v/>
      </c>
      <c r="T253" s="244" t="str">
        <f t="shared" si="148"/>
        <v/>
      </c>
      <c r="U253" s="244" t="str">
        <f t="shared" si="166"/>
        <v/>
      </c>
      <c r="V253" s="244"/>
      <c r="W253" s="244" t="str">
        <f t="shared" si="167"/>
        <v/>
      </c>
      <c r="X253" s="246" t="str">
        <f t="shared" si="127"/>
        <v/>
      </c>
      <c r="Y253" s="240" t="str">
        <f t="shared" si="149"/>
        <v/>
      </c>
      <c r="Z253" s="240">
        <f t="shared" si="150"/>
        <v>0</v>
      </c>
      <c r="AA253" s="240"/>
      <c r="AB253" s="240">
        <f t="shared" si="128"/>
        <v>0</v>
      </c>
      <c r="AC253" s="244" t="str">
        <f t="shared" si="129"/>
        <v/>
      </c>
      <c r="AD253" s="244" t="str">
        <f t="shared" si="130"/>
        <v/>
      </c>
      <c r="AE253" s="247">
        <f t="shared" si="131"/>
        <v>0</v>
      </c>
      <c r="AF253" s="247" t="str">
        <f t="shared" si="132"/>
        <v/>
      </c>
      <c r="AG253" s="244" t="str">
        <f t="shared" si="133"/>
        <v/>
      </c>
      <c r="AH253" s="61" t="str">
        <f t="shared" si="151"/>
        <v/>
      </c>
      <c r="AI253" s="248">
        <f t="shared" si="152"/>
        <v>0</v>
      </c>
      <c r="AJ253" s="244">
        <f t="shared" si="134"/>
        <v>0</v>
      </c>
      <c r="AK253" s="25"/>
      <c r="AL253" s="249">
        <f t="shared" si="135"/>
        <v>0</v>
      </c>
      <c r="AM253" s="250">
        <f t="shared" si="153"/>
        <v>0</v>
      </c>
      <c r="AN253" s="16"/>
      <c r="AO253" s="251" t="e">
        <f t="shared" si="154"/>
        <v>#VALUE!</v>
      </c>
      <c r="AP253" s="252" t="e">
        <f t="shared" si="136"/>
        <v>#VALUE!</v>
      </c>
      <c r="AQ253" s="253" t="e">
        <f t="shared" ca="1" si="155"/>
        <v>#DIV/0!</v>
      </c>
      <c r="AR253" s="253" t="e">
        <f t="shared" ca="1" si="137"/>
        <v>#DIV/0!</v>
      </c>
      <c r="AS253" s="254" t="e">
        <f t="shared" ca="1" si="156"/>
        <v>#VALUE!</v>
      </c>
      <c r="AT253" s="253" t="e">
        <f t="shared" ca="1" si="138"/>
        <v>#DIV/0!</v>
      </c>
      <c r="AU253" s="253" t="e">
        <f t="shared" ca="1" si="139"/>
        <v>#DIV/0!</v>
      </c>
    </row>
    <row r="254" spans="1:47" outlineLevel="1" x14ac:dyDescent="0.3">
      <c r="A254" s="52" t="str">
        <f t="shared" si="157"/>
        <v/>
      </c>
      <c r="B254" s="52" t="str">
        <f t="shared" si="140"/>
        <v/>
      </c>
      <c r="C254" s="236" t="str">
        <f t="shared" si="158"/>
        <v/>
      </c>
      <c r="D254" s="236" t="str">
        <f t="shared" si="141"/>
        <v/>
      </c>
      <c r="E254" s="237" t="str">
        <f t="shared" si="159"/>
        <v/>
      </c>
      <c r="F254" s="237" t="str">
        <f t="shared" si="160"/>
        <v/>
      </c>
      <c r="G254" s="238" t="str">
        <f t="shared" si="161"/>
        <v/>
      </c>
      <c r="H254" s="239" t="str">
        <f t="shared" si="162"/>
        <v/>
      </c>
      <c r="I254" s="237" t="str">
        <f t="shared" si="163"/>
        <v/>
      </c>
      <c r="J254" s="240" t="str">
        <f t="shared" si="164"/>
        <v/>
      </c>
      <c r="K254" s="241" t="str">
        <f t="shared" si="142"/>
        <v/>
      </c>
      <c r="L254" s="242" t="str">
        <f t="shared" si="143"/>
        <v/>
      </c>
      <c r="M254" s="242" t="str">
        <f t="shared" si="144"/>
        <v/>
      </c>
      <c r="N254" s="242" t="str">
        <f t="shared" si="145"/>
        <v/>
      </c>
      <c r="O254" s="243" t="str">
        <f t="shared" si="126"/>
        <v/>
      </c>
      <c r="P254" s="244" t="str">
        <f t="shared" si="146"/>
        <v/>
      </c>
      <c r="Q254" s="244" t="str">
        <f t="shared" si="165"/>
        <v/>
      </c>
      <c r="R254" s="244"/>
      <c r="S254" s="245" t="str">
        <f t="shared" si="147"/>
        <v/>
      </c>
      <c r="T254" s="244" t="str">
        <f t="shared" si="148"/>
        <v/>
      </c>
      <c r="U254" s="244" t="str">
        <f t="shared" si="166"/>
        <v/>
      </c>
      <c r="V254" s="244"/>
      <c r="W254" s="244" t="str">
        <f t="shared" si="167"/>
        <v/>
      </c>
      <c r="X254" s="246" t="str">
        <f t="shared" si="127"/>
        <v/>
      </c>
      <c r="Y254" s="240" t="str">
        <f t="shared" si="149"/>
        <v/>
      </c>
      <c r="Z254" s="240">
        <f t="shared" si="150"/>
        <v>0</v>
      </c>
      <c r="AA254" s="240"/>
      <c r="AB254" s="240">
        <f t="shared" si="128"/>
        <v>0</v>
      </c>
      <c r="AC254" s="244" t="str">
        <f t="shared" si="129"/>
        <v/>
      </c>
      <c r="AD254" s="244" t="str">
        <f t="shared" si="130"/>
        <v/>
      </c>
      <c r="AE254" s="247">
        <f t="shared" si="131"/>
        <v>0</v>
      </c>
      <c r="AF254" s="247" t="str">
        <f t="shared" si="132"/>
        <v/>
      </c>
      <c r="AG254" s="244" t="str">
        <f t="shared" si="133"/>
        <v/>
      </c>
      <c r="AH254" s="61" t="str">
        <f t="shared" si="151"/>
        <v/>
      </c>
      <c r="AI254" s="248">
        <f t="shared" si="152"/>
        <v>0</v>
      </c>
      <c r="AJ254" s="244">
        <f t="shared" si="134"/>
        <v>0</v>
      </c>
      <c r="AK254" s="25"/>
      <c r="AL254" s="249">
        <f t="shared" si="135"/>
        <v>0</v>
      </c>
      <c r="AM254" s="250">
        <f t="shared" si="153"/>
        <v>0</v>
      </c>
      <c r="AN254" s="16"/>
      <c r="AO254" s="251" t="e">
        <f t="shared" si="154"/>
        <v>#VALUE!</v>
      </c>
      <c r="AP254" s="252" t="e">
        <f t="shared" si="136"/>
        <v>#VALUE!</v>
      </c>
      <c r="AQ254" s="253" t="e">
        <f t="shared" ca="1" si="155"/>
        <v>#DIV/0!</v>
      </c>
      <c r="AR254" s="253" t="e">
        <f t="shared" ca="1" si="137"/>
        <v>#DIV/0!</v>
      </c>
      <c r="AS254" s="254" t="e">
        <f t="shared" ca="1" si="156"/>
        <v>#VALUE!</v>
      </c>
      <c r="AT254" s="253" t="e">
        <f t="shared" ca="1" si="138"/>
        <v>#DIV/0!</v>
      </c>
      <c r="AU254" s="253" t="e">
        <f t="shared" ca="1" si="139"/>
        <v>#DIV/0!</v>
      </c>
    </row>
    <row r="255" spans="1:47" outlineLevel="1" x14ac:dyDescent="0.3">
      <c r="A255" s="52" t="str">
        <f t="shared" si="157"/>
        <v/>
      </c>
      <c r="B255" s="52" t="str">
        <f t="shared" si="140"/>
        <v/>
      </c>
      <c r="C255" s="236" t="str">
        <f t="shared" si="158"/>
        <v/>
      </c>
      <c r="D255" s="236" t="str">
        <f t="shared" si="141"/>
        <v/>
      </c>
      <c r="E255" s="237" t="str">
        <f t="shared" si="159"/>
        <v/>
      </c>
      <c r="F255" s="237" t="str">
        <f t="shared" si="160"/>
        <v/>
      </c>
      <c r="G255" s="238" t="str">
        <f t="shared" si="161"/>
        <v/>
      </c>
      <c r="H255" s="239" t="str">
        <f t="shared" si="162"/>
        <v/>
      </c>
      <c r="I255" s="237" t="str">
        <f t="shared" si="163"/>
        <v/>
      </c>
      <c r="J255" s="240" t="str">
        <f t="shared" si="164"/>
        <v/>
      </c>
      <c r="K255" s="241" t="str">
        <f t="shared" si="142"/>
        <v/>
      </c>
      <c r="L255" s="242" t="str">
        <f t="shared" si="143"/>
        <v/>
      </c>
      <c r="M255" s="242" t="str">
        <f t="shared" si="144"/>
        <v/>
      </c>
      <c r="N255" s="242" t="str">
        <f t="shared" si="145"/>
        <v/>
      </c>
      <c r="O255" s="243" t="str">
        <f t="shared" si="126"/>
        <v/>
      </c>
      <c r="P255" s="244" t="str">
        <f t="shared" si="146"/>
        <v/>
      </c>
      <c r="Q255" s="244" t="str">
        <f t="shared" si="165"/>
        <v/>
      </c>
      <c r="R255" s="244"/>
      <c r="S255" s="245" t="str">
        <f t="shared" si="147"/>
        <v/>
      </c>
      <c r="T255" s="244" t="str">
        <f t="shared" si="148"/>
        <v/>
      </c>
      <c r="U255" s="244" t="str">
        <f t="shared" si="166"/>
        <v/>
      </c>
      <c r="V255" s="244"/>
      <c r="W255" s="244" t="str">
        <f t="shared" si="167"/>
        <v/>
      </c>
      <c r="X255" s="246" t="str">
        <f t="shared" si="127"/>
        <v/>
      </c>
      <c r="Y255" s="240" t="str">
        <f t="shared" si="149"/>
        <v/>
      </c>
      <c r="Z255" s="240">
        <f t="shared" si="150"/>
        <v>0</v>
      </c>
      <c r="AA255" s="240"/>
      <c r="AB255" s="240">
        <f t="shared" si="128"/>
        <v>0</v>
      </c>
      <c r="AC255" s="244" t="str">
        <f t="shared" si="129"/>
        <v/>
      </c>
      <c r="AD255" s="244" t="str">
        <f t="shared" si="130"/>
        <v/>
      </c>
      <c r="AE255" s="247">
        <f t="shared" si="131"/>
        <v>0</v>
      </c>
      <c r="AF255" s="247" t="str">
        <f t="shared" si="132"/>
        <v/>
      </c>
      <c r="AG255" s="244" t="str">
        <f t="shared" si="133"/>
        <v/>
      </c>
      <c r="AH255" s="61" t="str">
        <f t="shared" si="151"/>
        <v/>
      </c>
      <c r="AI255" s="248">
        <f t="shared" si="152"/>
        <v>0</v>
      </c>
      <c r="AJ255" s="244">
        <f t="shared" si="134"/>
        <v>0</v>
      </c>
      <c r="AK255" s="25"/>
      <c r="AL255" s="249">
        <f t="shared" si="135"/>
        <v>0</v>
      </c>
      <c r="AM255" s="250">
        <f t="shared" si="153"/>
        <v>0</v>
      </c>
      <c r="AN255" s="16"/>
      <c r="AO255" s="251" t="e">
        <f t="shared" si="154"/>
        <v>#VALUE!</v>
      </c>
      <c r="AP255" s="252" t="e">
        <f t="shared" si="136"/>
        <v>#VALUE!</v>
      </c>
      <c r="AQ255" s="253" t="e">
        <f t="shared" ca="1" si="155"/>
        <v>#DIV/0!</v>
      </c>
      <c r="AR255" s="253" t="e">
        <f t="shared" ca="1" si="137"/>
        <v>#DIV/0!</v>
      </c>
      <c r="AS255" s="254" t="e">
        <f t="shared" ca="1" si="156"/>
        <v>#VALUE!</v>
      </c>
      <c r="AT255" s="253" t="e">
        <f t="shared" ca="1" si="138"/>
        <v>#DIV/0!</v>
      </c>
      <c r="AU255" s="253" t="e">
        <f t="shared" ca="1" si="139"/>
        <v>#DIV/0!</v>
      </c>
    </row>
    <row r="256" spans="1:47" outlineLevel="1" x14ac:dyDescent="0.3">
      <c r="A256" s="52" t="str">
        <f t="shared" si="157"/>
        <v/>
      </c>
      <c r="B256" s="52" t="str">
        <f t="shared" si="140"/>
        <v/>
      </c>
      <c r="C256" s="236" t="str">
        <f t="shared" si="158"/>
        <v/>
      </c>
      <c r="D256" s="236" t="str">
        <f t="shared" si="141"/>
        <v/>
      </c>
      <c r="E256" s="237" t="str">
        <f t="shared" si="159"/>
        <v/>
      </c>
      <c r="F256" s="237" t="str">
        <f t="shared" si="160"/>
        <v/>
      </c>
      <c r="G256" s="238" t="str">
        <f t="shared" si="161"/>
        <v/>
      </c>
      <c r="H256" s="239" t="str">
        <f t="shared" si="162"/>
        <v/>
      </c>
      <c r="I256" s="237" t="str">
        <f t="shared" si="163"/>
        <v/>
      </c>
      <c r="J256" s="240" t="str">
        <f t="shared" si="164"/>
        <v/>
      </c>
      <c r="K256" s="241" t="str">
        <f t="shared" si="142"/>
        <v/>
      </c>
      <c r="L256" s="242" t="str">
        <f t="shared" si="143"/>
        <v/>
      </c>
      <c r="M256" s="242" t="str">
        <f t="shared" si="144"/>
        <v/>
      </c>
      <c r="N256" s="242" t="str">
        <f t="shared" si="145"/>
        <v/>
      </c>
      <c r="O256" s="243" t="str">
        <f t="shared" si="126"/>
        <v/>
      </c>
      <c r="P256" s="244" t="str">
        <f t="shared" si="146"/>
        <v/>
      </c>
      <c r="Q256" s="244" t="str">
        <f t="shared" si="165"/>
        <v/>
      </c>
      <c r="R256" s="244"/>
      <c r="S256" s="245" t="str">
        <f t="shared" si="147"/>
        <v/>
      </c>
      <c r="T256" s="244" t="str">
        <f t="shared" si="148"/>
        <v/>
      </c>
      <c r="U256" s="244" t="str">
        <f t="shared" si="166"/>
        <v/>
      </c>
      <c r="V256" s="244"/>
      <c r="W256" s="244" t="str">
        <f t="shared" si="167"/>
        <v/>
      </c>
      <c r="X256" s="246" t="str">
        <f t="shared" si="127"/>
        <v/>
      </c>
      <c r="Y256" s="240" t="str">
        <f t="shared" si="149"/>
        <v/>
      </c>
      <c r="Z256" s="240">
        <f t="shared" si="150"/>
        <v>0</v>
      </c>
      <c r="AA256" s="240"/>
      <c r="AB256" s="240">
        <f t="shared" si="128"/>
        <v>0</v>
      </c>
      <c r="AC256" s="244" t="str">
        <f t="shared" si="129"/>
        <v/>
      </c>
      <c r="AD256" s="244" t="str">
        <f t="shared" si="130"/>
        <v/>
      </c>
      <c r="AE256" s="247">
        <f t="shared" si="131"/>
        <v>0</v>
      </c>
      <c r="AF256" s="247" t="str">
        <f t="shared" si="132"/>
        <v/>
      </c>
      <c r="AG256" s="244" t="str">
        <f t="shared" si="133"/>
        <v/>
      </c>
      <c r="AH256" s="61" t="str">
        <f t="shared" si="151"/>
        <v/>
      </c>
      <c r="AI256" s="248">
        <f t="shared" si="152"/>
        <v>0</v>
      </c>
      <c r="AJ256" s="244">
        <f t="shared" si="134"/>
        <v>0</v>
      </c>
      <c r="AK256" s="25"/>
      <c r="AL256" s="249">
        <f t="shared" si="135"/>
        <v>0</v>
      </c>
      <c r="AM256" s="250">
        <f t="shared" si="153"/>
        <v>0</v>
      </c>
      <c r="AN256" s="16"/>
      <c r="AO256" s="251" t="e">
        <f t="shared" si="154"/>
        <v>#VALUE!</v>
      </c>
      <c r="AP256" s="252" t="e">
        <f t="shared" si="136"/>
        <v>#VALUE!</v>
      </c>
      <c r="AQ256" s="253" t="e">
        <f t="shared" ca="1" si="155"/>
        <v>#DIV/0!</v>
      </c>
      <c r="AR256" s="253" t="e">
        <f t="shared" ca="1" si="137"/>
        <v>#DIV/0!</v>
      </c>
      <c r="AS256" s="254" t="e">
        <f t="shared" ca="1" si="156"/>
        <v>#VALUE!</v>
      </c>
      <c r="AT256" s="253" t="e">
        <f t="shared" ca="1" si="138"/>
        <v>#DIV/0!</v>
      </c>
      <c r="AU256" s="253" t="e">
        <f t="shared" ca="1" si="139"/>
        <v>#DIV/0!</v>
      </c>
    </row>
    <row r="257" spans="1:47" outlineLevel="1" x14ac:dyDescent="0.3">
      <c r="A257" s="52" t="str">
        <f t="shared" si="157"/>
        <v/>
      </c>
      <c r="B257" s="52" t="str">
        <f t="shared" si="140"/>
        <v/>
      </c>
      <c r="C257" s="236" t="str">
        <f t="shared" si="158"/>
        <v/>
      </c>
      <c r="D257" s="236" t="str">
        <f t="shared" si="141"/>
        <v/>
      </c>
      <c r="E257" s="237" t="str">
        <f t="shared" si="159"/>
        <v/>
      </c>
      <c r="F257" s="237" t="str">
        <f t="shared" si="160"/>
        <v/>
      </c>
      <c r="G257" s="238" t="str">
        <f t="shared" si="161"/>
        <v/>
      </c>
      <c r="H257" s="239" t="str">
        <f t="shared" si="162"/>
        <v/>
      </c>
      <c r="I257" s="237" t="str">
        <f t="shared" si="163"/>
        <v/>
      </c>
      <c r="J257" s="240" t="str">
        <f t="shared" si="164"/>
        <v/>
      </c>
      <c r="K257" s="241" t="str">
        <f t="shared" si="142"/>
        <v/>
      </c>
      <c r="L257" s="242" t="str">
        <f t="shared" si="143"/>
        <v/>
      </c>
      <c r="M257" s="242" t="str">
        <f t="shared" si="144"/>
        <v/>
      </c>
      <c r="N257" s="242" t="str">
        <f t="shared" si="145"/>
        <v/>
      </c>
      <c r="O257" s="243" t="str">
        <f t="shared" si="126"/>
        <v/>
      </c>
      <c r="P257" s="244" t="str">
        <f t="shared" si="146"/>
        <v/>
      </c>
      <c r="Q257" s="244" t="str">
        <f t="shared" si="165"/>
        <v/>
      </c>
      <c r="R257" s="244"/>
      <c r="S257" s="245" t="str">
        <f t="shared" si="147"/>
        <v/>
      </c>
      <c r="T257" s="244" t="str">
        <f t="shared" si="148"/>
        <v/>
      </c>
      <c r="U257" s="244" t="str">
        <f t="shared" si="166"/>
        <v/>
      </c>
      <c r="V257" s="244"/>
      <c r="W257" s="244" t="str">
        <f t="shared" si="167"/>
        <v/>
      </c>
      <c r="X257" s="246" t="str">
        <f t="shared" si="127"/>
        <v/>
      </c>
      <c r="Y257" s="240" t="str">
        <f t="shared" si="149"/>
        <v/>
      </c>
      <c r="Z257" s="240">
        <f t="shared" si="150"/>
        <v>0</v>
      </c>
      <c r="AA257" s="240"/>
      <c r="AB257" s="240">
        <f t="shared" si="128"/>
        <v>0</v>
      </c>
      <c r="AC257" s="244" t="str">
        <f t="shared" si="129"/>
        <v/>
      </c>
      <c r="AD257" s="244" t="str">
        <f t="shared" si="130"/>
        <v/>
      </c>
      <c r="AE257" s="247">
        <f t="shared" si="131"/>
        <v>0</v>
      </c>
      <c r="AF257" s="247" t="str">
        <f t="shared" si="132"/>
        <v/>
      </c>
      <c r="AG257" s="244" t="str">
        <f t="shared" si="133"/>
        <v/>
      </c>
      <c r="AH257" s="61" t="str">
        <f t="shared" si="151"/>
        <v/>
      </c>
      <c r="AI257" s="248">
        <f t="shared" si="152"/>
        <v>0</v>
      </c>
      <c r="AJ257" s="244">
        <f t="shared" si="134"/>
        <v>0</v>
      </c>
      <c r="AK257" s="25"/>
      <c r="AL257" s="249">
        <f t="shared" si="135"/>
        <v>0</v>
      </c>
      <c r="AM257" s="250">
        <f t="shared" si="153"/>
        <v>0</v>
      </c>
      <c r="AN257" s="16"/>
      <c r="AO257" s="251" t="e">
        <f t="shared" si="154"/>
        <v>#VALUE!</v>
      </c>
      <c r="AP257" s="252" t="e">
        <f t="shared" si="136"/>
        <v>#VALUE!</v>
      </c>
      <c r="AQ257" s="253" t="e">
        <f t="shared" ca="1" si="155"/>
        <v>#DIV/0!</v>
      </c>
      <c r="AR257" s="253" t="e">
        <f t="shared" ca="1" si="137"/>
        <v>#DIV/0!</v>
      </c>
      <c r="AS257" s="254" t="e">
        <f t="shared" ca="1" si="156"/>
        <v>#VALUE!</v>
      </c>
      <c r="AT257" s="253" t="e">
        <f t="shared" ca="1" si="138"/>
        <v>#DIV/0!</v>
      </c>
      <c r="AU257" s="253" t="e">
        <f t="shared" ca="1" si="139"/>
        <v>#DIV/0!</v>
      </c>
    </row>
    <row r="258" spans="1:47" outlineLevel="1" x14ac:dyDescent="0.3">
      <c r="A258" s="52" t="str">
        <f t="shared" si="157"/>
        <v/>
      </c>
      <c r="B258" s="52" t="str">
        <f t="shared" si="140"/>
        <v/>
      </c>
      <c r="C258" s="236" t="str">
        <f t="shared" si="158"/>
        <v/>
      </c>
      <c r="D258" s="236" t="str">
        <f t="shared" si="141"/>
        <v/>
      </c>
      <c r="E258" s="237" t="str">
        <f t="shared" si="159"/>
        <v/>
      </c>
      <c r="F258" s="237" t="str">
        <f t="shared" si="160"/>
        <v/>
      </c>
      <c r="G258" s="238" t="str">
        <f t="shared" si="161"/>
        <v/>
      </c>
      <c r="H258" s="239" t="str">
        <f t="shared" si="162"/>
        <v/>
      </c>
      <c r="I258" s="237" t="str">
        <f t="shared" si="163"/>
        <v/>
      </c>
      <c r="J258" s="240" t="str">
        <f t="shared" si="164"/>
        <v/>
      </c>
      <c r="K258" s="241" t="str">
        <f t="shared" si="142"/>
        <v/>
      </c>
      <c r="L258" s="242" t="str">
        <f t="shared" si="143"/>
        <v/>
      </c>
      <c r="M258" s="242" t="str">
        <f t="shared" si="144"/>
        <v/>
      </c>
      <c r="N258" s="242" t="str">
        <f t="shared" si="145"/>
        <v/>
      </c>
      <c r="O258" s="243" t="str">
        <f t="shared" si="126"/>
        <v/>
      </c>
      <c r="P258" s="244" t="str">
        <f t="shared" si="146"/>
        <v/>
      </c>
      <c r="Q258" s="244" t="str">
        <f t="shared" si="165"/>
        <v/>
      </c>
      <c r="R258" s="244"/>
      <c r="S258" s="245" t="str">
        <f t="shared" si="147"/>
        <v/>
      </c>
      <c r="T258" s="244" t="str">
        <f t="shared" si="148"/>
        <v/>
      </c>
      <c r="U258" s="244" t="str">
        <f t="shared" si="166"/>
        <v/>
      </c>
      <c r="V258" s="244"/>
      <c r="W258" s="244" t="str">
        <f t="shared" si="167"/>
        <v/>
      </c>
      <c r="X258" s="246" t="str">
        <f t="shared" si="127"/>
        <v/>
      </c>
      <c r="Y258" s="240" t="str">
        <f t="shared" si="149"/>
        <v/>
      </c>
      <c r="Z258" s="240">
        <f t="shared" si="150"/>
        <v>0</v>
      </c>
      <c r="AA258" s="240"/>
      <c r="AB258" s="240">
        <f t="shared" si="128"/>
        <v>0</v>
      </c>
      <c r="AC258" s="244" t="str">
        <f t="shared" si="129"/>
        <v/>
      </c>
      <c r="AD258" s="244" t="str">
        <f t="shared" si="130"/>
        <v/>
      </c>
      <c r="AE258" s="247">
        <f t="shared" si="131"/>
        <v>0</v>
      </c>
      <c r="AF258" s="247" t="str">
        <f t="shared" si="132"/>
        <v/>
      </c>
      <c r="AG258" s="244" t="str">
        <f t="shared" si="133"/>
        <v/>
      </c>
      <c r="AH258" s="61" t="str">
        <f t="shared" si="151"/>
        <v/>
      </c>
      <c r="AI258" s="248">
        <f t="shared" si="152"/>
        <v>0</v>
      </c>
      <c r="AJ258" s="244">
        <f t="shared" si="134"/>
        <v>0</v>
      </c>
      <c r="AK258" s="25"/>
      <c r="AL258" s="249">
        <f t="shared" si="135"/>
        <v>0</v>
      </c>
      <c r="AM258" s="250">
        <f t="shared" si="153"/>
        <v>0</v>
      </c>
      <c r="AN258" s="16"/>
      <c r="AO258" s="251" t="e">
        <f t="shared" si="154"/>
        <v>#VALUE!</v>
      </c>
      <c r="AP258" s="252" t="e">
        <f t="shared" si="136"/>
        <v>#VALUE!</v>
      </c>
      <c r="AQ258" s="253" t="e">
        <f t="shared" ca="1" si="155"/>
        <v>#DIV/0!</v>
      </c>
      <c r="AR258" s="253" t="e">
        <f t="shared" ca="1" si="137"/>
        <v>#DIV/0!</v>
      </c>
      <c r="AS258" s="254" t="e">
        <f t="shared" ca="1" si="156"/>
        <v>#VALUE!</v>
      </c>
      <c r="AT258" s="253" t="e">
        <f t="shared" ca="1" si="138"/>
        <v>#DIV/0!</v>
      </c>
      <c r="AU258" s="253" t="e">
        <f t="shared" ca="1" si="139"/>
        <v>#DIV/0!</v>
      </c>
    </row>
    <row r="259" spans="1:47" outlineLevel="1" x14ac:dyDescent="0.3">
      <c r="A259" s="52" t="str">
        <f t="shared" si="157"/>
        <v/>
      </c>
      <c r="B259" s="52" t="str">
        <f t="shared" si="140"/>
        <v/>
      </c>
      <c r="C259" s="236" t="str">
        <f t="shared" si="158"/>
        <v/>
      </c>
      <c r="D259" s="236" t="str">
        <f t="shared" si="141"/>
        <v/>
      </c>
      <c r="E259" s="237" t="str">
        <f t="shared" si="159"/>
        <v/>
      </c>
      <c r="F259" s="237" t="str">
        <f t="shared" si="160"/>
        <v/>
      </c>
      <c r="G259" s="238" t="str">
        <f t="shared" si="161"/>
        <v/>
      </c>
      <c r="H259" s="239" t="str">
        <f t="shared" si="162"/>
        <v/>
      </c>
      <c r="I259" s="237" t="str">
        <f t="shared" si="163"/>
        <v/>
      </c>
      <c r="J259" s="240" t="str">
        <f t="shared" si="164"/>
        <v/>
      </c>
      <c r="K259" s="241" t="str">
        <f t="shared" si="142"/>
        <v/>
      </c>
      <c r="L259" s="242" t="str">
        <f t="shared" si="143"/>
        <v/>
      </c>
      <c r="M259" s="242" t="str">
        <f t="shared" si="144"/>
        <v/>
      </c>
      <c r="N259" s="242" t="str">
        <f t="shared" si="145"/>
        <v/>
      </c>
      <c r="O259" s="243" t="str">
        <f t="shared" si="126"/>
        <v/>
      </c>
      <c r="P259" s="244" t="str">
        <f t="shared" si="146"/>
        <v/>
      </c>
      <c r="Q259" s="244" t="str">
        <f t="shared" si="165"/>
        <v/>
      </c>
      <c r="R259" s="244"/>
      <c r="S259" s="245" t="str">
        <f t="shared" si="147"/>
        <v/>
      </c>
      <c r="T259" s="244" t="str">
        <f t="shared" si="148"/>
        <v/>
      </c>
      <c r="U259" s="244" t="str">
        <f t="shared" si="166"/>
        <v/>
      </c>
      <c r="V259" s="244"/>
      <c r="W259" s="244" t="str">
        <f t="shared" si="167"/>
        <v/>
      </c>
      <c r="X259" s="246" t="str">
        <f t="shared" si="127"/>
        <v/>
      </c>
      <c r="Y259" s="240" t="str">
        <f t="shared" si="149"/>
        <v/>
      </c>
      <c r="Z259" s="240">
        <f t="shared" si="150"/>
        <v>0</v>
      </c>
      <c r="AA259" s="240"/>
      <c r="AB259" s="240">
        <f t="shared" si="128"/>
        <v>0</v>
      </c>
      <c r="AC259" s="244" t="str">
        <f t="shared" si="129"/>
        <v/>
      </c>
      <c r="AD259" s="244" t="str">
        <f t="shared" si="130"/>
        <v/>
      </c>
      <c r="AE259" s="247">
        <f t="shared" si="131"/>
        <v>0</v>
      </c>
      <c r="AF259" s="247" t="str">
        <f t="shared" si="132"/>
        <v/>
      </c>
      <c r="AG259" s="244" t="str">
        <f t="shared" si="133"/>
        <v/>
      </c>
      <c r="AH259" s="61" t="str">
        <f t="shared" si="151"/>
        <v/>
      </c>
      <c r="AI259" s="248">
        <f t="shared" si="152"/>
        <v>0</v>
      </c>
      <c r="AJ259" s="244">
        <f t="shared" si="134"/>
        <v>0</v>
      </c>
      <c r="AK259" s="25"/>
      <c r="AL259" s="249">
        <f t="shared" si="135"/>
        <v>0</v>
      </c>
      <c r="AM259" s="250">
        <f t="shared" si="153"/>
        <v>0</v>
      </c>
      <c r="AN259" s="16"/>
      <c r="AO259" s="251" t="e">
        <f t="shared" si="154"/>
        <v>#VALUE!</v>
      </c>
      <c r="AP259" s="252" t="e">
        <f t="shared" si="136"/>
        <v>#VALUE!</v>
      </c>
      <c r="AQ259" s="253" t="e">
        <f t="shared" ca="1" si="155"/>
        <v>#DIV/0!</v>
      </c>
      <c r="AR259" s="253" t="e">
        <f t="shared" ca="1" si="137"/>
        <v>#DIV/0!</v>
      </c>
      <c r="AS259" s="254" t="e">
        <f t="shared" ca="1" si="156"/>
        <v>#VALUE!</v>
      </c>
      <c r="AT259" s="253" t="e">
        <f t="shared" ca="1" si="138"/>
        <v>#DIV/0!</v>
      </c>
      <c r="AU259" s="253" t="e">
        <f t="shared" ca="1" si="139"/>
        <v>#DIV/0!</v>
      </c>
    </row>
    <row r="260" spans="1:47" outlineLevel="1" x14ac:dyDescent="0.3">
      <c r="A260" s="52" t="str">
        <f t="shared" si="157"/>
        <v/>
      </c>
      <c r="B260" s="52" t="str">
        <f t="shared" si="140"/>
        <v/>
      </c>
      <c r="C260" s="236" t="str">
        <f t="shared" si="158"/>
        <v/>
      </c>
      <c r="D260" s="236" t="str">
        <f t="shared" si="141"/>
        <v/>
      </c>
      <c r="E260" s="237" t="str">
        <f t="shared" si="159"/>
        <v/>
      </c>
      <c r="F260" s="237" t="str">
        <f t="shared" si="160"/>
        <v/>
      </c>
      <c r="G260" s="238" t="str">
        <f t="shared" si="161"/>
        <v/>
      </c>
      <c r="H260" s="239" t="str">
        <f t="shared" si="162"/>
        <v/>
      </c>
      <c r="I260" s="237" t="str">
        <f t="shared" si="163"/>
        <v/>
      </c>
      <c r="J260" s="240" t="str">
        <f t="shared" si="164"/>
        <v/>
      </c>
      <c r="K260" s="241" t="str">
        <f t="shared" si="142"/>
        <v/>
      </c>
      <c r="L260" s="242" t="str">
        <f t="shared" si="143"/>
        <v/>
      </c>
      <c r="M260" s="242" t="str">
        <f t="shared" si="144"/>
        <v/>
      </c>
      <c r="N260" s="242" t="str">
        <f t="shared" si="145"/>
        <v/>
      </c>
      <c r="O260" s="243" t="str">
        <f t="shared" si="126"/>
        <v/>
      </c>
      <c r="P260" s="244" t="str">
        <f t="shared" si="146"/>
        <v/>
      </c>
      <c r="Q260" s="244" t="str">
        <f t="shared" si="165"/>
        <v/>
      </c>
      <c r="R260" s="244"/>
      <c r="S260" s="245" t="str">
        <f t="shared" si="147"/>
        <v/>
      </c>
      <c r="T260" s="244" t="str">
        <f t="shared" si="148"/>
        <v/>
      </c>
      <c r="U260" s="244" t="str">
        <f t="shared" si="166"/>
        <v/>
      </c>
      <c r="V260" s="244"/>
      <c r="W260" s="244" t="str">
        <f t="shared" si="167"/>
        <v/>
      </c>
      <c r="X260" s="246" t="str">
        <f t="shared" si="127"/>
        <v/>
      </c>
      <c r="Y260" s="240" t="str">
        <f t="shared" si="149"/>
        <v/>
      </c>
      <c r="Z260" s="240">
        <f t="shared" si="150"/>
        <v>0</v>
      </c>
      <c r="AA260" s="240"/>
      <c r="AB260" s="240">
        <f t="shared" si="128"/>
        <v>0</v>
      </c>
      <c r="AC260" s="244" t="str">
        <f t="shared" si="129"/>
        <v/>
      </c>
      <c r="AD260" s="244" t="str">
        <f t="shared" si="130"/>
        <v/>
      </c>
      <c r="AE260" s="247">
        <f t="shared" si="131"/>
        <v>0</v>
      </c>
      <c r="AF260" s="247" t="str">
        <f t="shared" si="132"/>
        <v/>
      </c>
      <c r="AG260" s="244" t="str">
        <f t="shared" si="133"/>
        <v/>
      </c>
      <c r="AH260" s="61" t="str">
        <f t="shared" si="151"/>
        <v/>
      </c>
      <c r="AI260" s="248">
        <f t="shared" si="152"/>
        <v>0</v>
      </c>
      <c r="AJ260" s="244">
        <f t="shared" si="134"/>
        <v>0</v>
      </c>
      <c r="AK260" s="25"/>
      <c r="AL260" s="249">
        <f t="shared" si="135"/>
        <v>0</v>
      </c>
      <c r="AM260" s="250">
        <f t="shared" si="153"/>
        <v>0</v>
      </c>
      <c r="AN260" s="16"/>
      <c r="AO260" s="251" t="e">
        <f t="shared" si="154"/>
        <v>#VALUE!</v>
      </c>
      <c r="AP260" s="252" t="e">
        <f t="shared" si="136"/>
        <v>#VALUE!</v>
      </c>
      <c r="AQ260" s="253" t="e">
        <f t="shared" ca="1" si="155"/>
        <v>#DIV/0!</v>
      </c>
      <c r="AR260" s="253" t="e">
        <f t="shared" ca="1" si="137"/>
        <v>#DIV/0!</v>
      </c>
      <c r="AS260" s="254" t="e">
        <f t="shared" ca="1" si="156"/>
        <v>#VALUE!</v>
      </c>
      <c r="AT260" s="253" t="e">
        <f t="shared" ca="1" si="138"/>
        <v>#DIV/0!</v>
      </c>
      <c r="AU260" s="253" t="e">
        <f t="shared" ca="1" si="139"/>
        <v>#DIV/0!</v>
      </c>
    </row>
    <row r="261" spans="1:47" outlineLevel="1" x14ac:dyDescent="0.3">
      <c r="A261" s="52" t="str">
        <f t="shared" si="157"/>
        <v/>
      </c>
      <c r="B261" s="52" t="str">
        <f t="shared" si="140"/>
        <v/>
      </c>
      <c r="C261" s="236" t="str">
        <f t="shared" si="158"/>
        <v/>
      </c>
      <c r="D261" s="236" t="str">
        <f t="shared" si="141"/>
        <v/>
      </c>
      <c r="E261" s="237" t="str">
        <f t="shared" si="159"/>
        <v/>
      </c>
      <c r="F261" s="237" t="str">
        <f t="shared" si="160"/>
        <v/>
      </c>
      <c r="G261" s="238" t="str">
        <f t="shared" si="161"/>
        <v/>
      </c>
      <c r="H261" s="239" t="str">
        <f t="shared" si="162"/>
        <v/>
      </c>
      <c r="I261" s="237" t="str">
        <f t="shared" si="163"/>
        <v/>
      </c>
      <c r="J261" s="240" t="str">
        <f t="shared" si="164"/>
        <v/>
      </c>
      <c r="K261" s="241" t="str">
        <f t="shared" si="142"/>
        <v/>
      </c>
      <c r="L261" s="242" t="str">
        <f t="shared" si="143"/>
        <v/>
      </c>
      <c r="M261" s="242" t="str">
        <f t="shared" si="144"/>
        <v/>
      </c>
      <c r="N261" s="242" t="str">
        <f t="shared" si="145"/>
        <v/>
      </c>
      <c r="O261" s="243" t="str">
        <f t="shared" si="126"/>
        <v/>
      </c>
      <c r="P261" s="244" t="str">
        <f t="shared" si="146"/>
        <v/>
      </c>
      <c r="Q261" s="244" t="str">
        <f t="shared" si="165"/>
        <v/>
      </c>
      <c r="R261" s="244"/>
      <c r="S261" s="245" t="str">
        <f t="shared" si="147"/>
        <v/>
      </c>
      <c r="T261" s="244" t="str">
        <f t="shared" si="148"/>
        <v/>
      </c>
      <c r="U261" s="244" t="str">
        <f t="shared" si="166"/>
        <v/>
      </c>
      <c r="V261" s="244"/>
      <c r="W261" s="244" t="str">
        <f t="shared" si="167"/>
        <v/>
      </c>
      <c r="X261" s="246" t="str">
        <f t="shared" si="127"/>
        <v/>
      </c>
      <c r="Y261" s="240" t="str">
        <f t="shared" si="149"/>
        <v/>
      </c>
      <c r="Z261" s="240">
        <f t="shared" si="150"/>
        <v>0</v>
      </c>
      <c r="AA261" s="240"/>
      <c r="AB261" s="240">
        <f t="shared" si="128"/>
        <v>0</v>
      </c>
      <c r="AC261" s="244" t="str">
        <f t="shared" si="129"/>
        <v/>
      </c>
      <c r="AD261" s="244" t="str">
        <f t="shared" si="130"/>
        <v/>
      </c>
      <c r="AE261" s="247">
        <f t="shared" si="131"/>
        <v>0</v>
      </c>
      <c r="AF261" s="247" t="str">
        <f t="shared" si="132"/>
        <v/>
      </c>
      <c r="AG261" s="244" t="str">
        <f t="shared" si="133"/>
        <v/>
      </c>
      <c r="AH261" s="61" t="str">
        <f t="shared" si="151"/>
        <v/>
      </c>
      <c r="AI261" s="248">
        <f t="shared" si="152"/>
        <v>0</v>
      </c>
      <c r="AJ261" s="244">
        <f t="shared" si="134"/>
        <v>0</v>
      </c>
      <c r="AK261" s="25"/>
      <c r="AL261" s="249">
        <f t="shared" si="135"/>
        <v>0</v>
      </c>
      <c r="AM261" s="250">
        <f t="shared" si="153"/>
        <v>0</v>
      </c>
      <c r="AN261" s="16"/>
      <c r="AO261" s="251" t="e">
        <f t="shared" si="154"/>
        <v>#VALUE!</v>
      </c>
      <c r="AP261" s="252" t="e">
        <f t="shared" si="136"/>
        <v>#VALUE!</v>
      </c>
      <c r="AQ261" s="253" t="e">
        <f t="shared" ca="1" si="155"/>
        <v>#DIV/0!</v>
      </c>
      <c r="AR261" s="253" t="e">
        <f t="shared" ca="1" si="137"/>
        <v>#DIV/0!</v>
      </c>
      <c r="AS261" s="254" t="e">
        <f t="shared" ca="1" si="156"/>
        <v>#VALUE!</v>
      </c>
      <c r="AT261" s="253" t="e">
        <f t="shared" ca="1" si="138"/>
        <v>#DIV/0!</v>
      </c>
      <c r="AU261" s="253" t="e">
        <f t="shared" ca="1" si="139"/>
        <v>#DIV/0!</v>
      </c>
    </row>
    <row r="262" spans="1:47" outlineLevel="1" x14ac:dyDescent="0.3">
      <c r="A262" s="52" t="str">
        <f t="shared" si="157"/>
        <v/>
      </c>
      <c r="B262" s="52" t="str">
        <f t="shared" si="140"/>
        <v/>
      </c>
      <c r="C262" s="236" t="str">
        <f t="shared" si="158"/>
        <v/>
      </c>
      <c r="D262" s="236" t="str">
        <f t="shared" si="141"/>
        <v/>
      </c>
      <c r="E262" s="237" t="str">
        <f t="shared" si="159"/>
        <v/>
      </c>
      <c r="F262" s="237" t="str">
        <f t="shared" si="160"/>
        <v/>
      </c>
      <c r="G262" s="238" t="str">
        <f t="shared" si="161"/>
        <v/>
      </c>
      <c r="H262" s="239" t="str">
        <f t="shared" si="162"/>
        <v/>
      </c>
      <c r="I262" s="237" t="str">
        <f t="shared" si="163"/>
        <v/>
      </c>
      <c r="J262" s="240" t="str">
        <f t="shared" si="164"/>
        <v/>
      </c>
      <c r="K262" s="241" t="str">
        <f t="shared" si="142"/>
        <v/>
      </c>
      <c r="L262" s="242" t="str">
        <f t="shared" si="143"/>
        <v/>
      </c>
      <c r="M262" s="242" t="str">
        <f t="shared" si="144"/>
        <v/>
      </c>
      <c r="N262" s="242" t="str">
        <f t="shared" si="145"/>
        <v/>
      </c>
      <c r="O262" s="243" t="str">
        <f t="shared" si="126"/>
        <v/>
      </c>
      <c r="P262" s="244" t="str">
        <f t="shared" si="146"/>
        <v/>
      </c>
      <c r="Q262" s="244" t="str">
        <f t="shared" si="165"/>
        <v/>
      </c>
      <c r="R262" s="244"/>
      <c r="S262" s="245" t="str">
        <f t="shared" si="147"/>
        <v/>
      </c>
      <c r="T262" s="244" t="str">
        <f t="shared" si="148"/>
        <v/>
      </c>
      <c r="U262" s="244" t="str">
        <f t="shared" si="166"/>
        <v/>
      </c>
      <c r="V262" s="244"/>
      <c r="W262" s="244" t="str">
        <f t="shared" si="167"/>
        <v/>
      </c>
      <c r="X262" s="246" t="str">
        <f t="shared" si="127"/>
        <v/>
      </c>
      <c r="Y262" s="240" t="str">
        <f t="shared" si="149"/>
        <v/>
      </c>
      <c r="Z262" s="240">
        <f t="shared" si="150"/>
        <v>0</v>
      </c>
      <c r="AA262" s="240"/>
      <c r="AB262" s="240">
        <f t="shared" si="128"/>
        <v>0</v>
      </c>
      <c r="AC262" s="244" t="str">
        <f t="shared" si="129"/>
        <v/>
      </c>
      <c r="AD262" s="244" t="str">
        <f t="shared" si="130"/>
        <v/>
      </c>
      <c r="AE262" s="247">
        <f t="shared" si="131"/>
        <v>0</v>
      </c>
      <c r="AF262" s="247" t="str">
        <f t="shared" si="132"/>
        <v/>
      </c>
      <c r="AG262" s="244" t="str">
        <f t="shared" si="133"/>
        <v/>
      </c>
      <c r="AH262" s="61" t="str">
        <f t="shared" si="151"/>
        <v/>
      </c>
      <c r="AI262" s="248">
        <f t="shared" si="152"/>
        <v>0</v>
      </c>
      <c r="AJ262" s="244">
        <f t="shared" si="134"/>
        <v>0</v>
      </c>
      <c r="AK262" s="25"/>
      <c r="AL262" s="249">
        <f t="shared" si="135"/>
        <v>0</v>
      </c>
      <c r="AM262" s="250">
        <f t="shared" si="153"/>
        <v>0</v>
      </c>
      <c r="AN262" s="16"/>
      <c r="AO262" s="251" t="e">
        <f t="shared" si="154"/>
        <v>#VALUE!</v>
      </c>
      <c r="AP262" s="252" t="e">
        <f t="shared" si="136"/>
        <v>#VALUE!</v>
      </c>
      <c r="AQ262" s="253" t="e">
        <f t="shared" ca="1" si="155"/>
        <v>#DIV/0!</v>
      </c>
      <c r="AR262" s="253" t="e">
        <f t="shared" ca="1" si="137"/>
        <v>#DIV/0!</v>
      </c>
      <c r="AS262" s="254" t="e">
        <f t="shared" ca="1" si="156"/>
        <v>#VALUE!</v>
      </c>
      <c r="AT262" s="253" t="e">
        <f t="shared" ca="1" si="138"/>
        <v>#DIV/0!</v>
      </c>
      <c r="AU262" s="253" t="e">
        <f t="shared" ca="1" si="139"/>
        <v>#DIV/0!</v>
      </c>
    </row>
    <row r="263" spans="1:47" outlineLevel="1" x14ac:dyDescent="0.3">
      <c r="A263" s="52" t="str">
        <f t="shared" si="157"/>
        <v/>
      </c>
      <c r="B263" s="52" t="str">
        <f t="shared" si="140"/>
        <v/>
      </c>
      <c r="C263" s="236" t="str">
        <f t="shared" si="158"/>
        <v/>
      </c>
      <c r="D263" s="236" t="str">
        <f t="shared" si="141"/>
        <v/>
      </c>
      <c r="E263" s="237" t="str">
        <f t="shared" si="159"/>
        <v/>
      </c>
      <c r="F263" s="237" t="str">
        <f t="shared" si="160"/>
        <v/>
      </c>
      <c r="G263" s="238" t="str">
        <f t="shared" si="161"/>
        <v/>
      </c>
      <c r="H263" s="239" t="str">
        <f t="shared" si="162"/>
        <v/>
      </c>
      <c r="I263" s="237" t="str">
        <f t="shared" si="163"/>
        <v/>
      </c>
      <c r="J263" s="240" t="str">
        <f t="shared" si="164"/>
        <v/>
      </c>
      <c r="K263" s="241" t="str">
        <f t="shared" si="142"/>
        <v/>
      </c>
      <c r="L263" s="242" t="str">
        <f t="shared" si="143"/>
        <v/>
      </c>
      <c r="M263" s="242" t="str">
        <f t="shared" si="144"/>
        <v/>
      </c>
      <c r="N263" s="242" t="str">
        <f t="shared" si="145"/>
        <v/>
      </c>
      <c r="O263" s="243" t="str">
        <f t="shared" si="126"/>
        <v/>
      </c>
      <c r="P263" s="244" t="str">
        <f t="shared" si="146"/>
        <v/>
      </c>
      <c r="Q263" s="244" t="str">
        <f t="shared" si="165"/>
        <v/>
      </c>
      <c r="R263" s="244"/>
      <c r="S263" s="245" t="str">
        <f t="shared" si="147"/>
        <v/>
      </c>
      <c r="T263" s="244" t="str">
        <f t="shared" si="148"/>
        <v/>
      </c>
      <c r="U263" s="244" t="str">
        <f t="shared" si="166"/>
        <v/>
      </c>
      <c r="V263" s="244"/>
      <c r="W263" s="244" t="str">
        <f t="shared" si="167"/>
        <v/>
      </c>
      <c r="X263" s="246" t="str">
        <f t="shared" si="127"/>
        <v/>
      </c>
      <c r="Y263" s="240" t="str">
        <f t="shared" si="149"/>
        <v/>
      </c>
      <c r="Z263" s="240">
        <f t="shared" si="150"/>
        <v>0</v>
      </c>
      <c r="AA263" s="240"/>
      <c r="AB263" s="240">
        <f t="shared" si="128"/>
        <v>0</v>
      </c>
      <c r="AC263" s="244" t="str">
        <f t="shared" si="129"/>
        <v/>
      </c>
      <c r="AD263" s="244" t="str">
        <f t="shared" si="130"/>
        <v/>
      </c>
      <c r="AE263" s="247">
        <f t="shared" si="131"/>
        <v>0</v>
      </c>
      <c r="AF263" s="247" t="str">
        <f t="shared" si="132"/>
        <v/>
      </c>
      <c r="AG263" s="244" t="str">
        <f t="shared" si="133"/>
        <v/>
      </c>
      <c r="AH263" s="61" t="str">
        <f t="shared" si="151"/>
        <v/>
      </c>
      <c r="AI263" s="248">
        <f t="shared" si="152"/>
        <v>0</v>
      </c>
      <c r="AJ263" s="244">
        <f t="shared" si="134"/>
        <v>0</v>
      </c>
      <c r="AK263" s="25"/>
      <c r="AL263" s="249">
        <f t="shared" si="135"/>
        <v>0</v>
      </c>
      <c r="AM263" s="250">
        <f t="shared" si="153"/>
        <v>0</v>
      </c>
      <c r="AN263" s="16"/>
      <c r="AO263" s="251" t="e">
        <f t="shared" si="154"/>
        <v>#VALUE!</v>
      </c>
      <c r="AP263" s="252" t="e">
        <f t="shared" si="136"/>
        <v>#VALUE!</v>
      </c>
      <c r="AQ263" s="253" t="e">
        <f t="shared" ca="1" si="155"/>
        <v>#DIV/0!</v>
      </c>
      <c r="AR263" s="253" t="e">
        <f t="shared" ca="1" si="137"/>
        <v>#DIV/0!</v>
      </c>
      <c r="AS263" s="254" t="e">
        <f t="shared" ca="1" si="156"/>
        <v>#VALUE!</v>
      </c>
      <c r="AT263" s="253" t="e">
        <f t="shared" ca="1" si="138"/>
        <v>#DIV/0!</v>
      </c>
      <c r="AU263" s="253" t="e">
        <f t="shared" ca="1" si="139"/>
        <v>#DIV/0!</v>
      </c>
    </row>
    <row r="264" spans="1:47" outlineLevel="1" x14ac:dyDescent="0.3">
      <c r="A264" s="52" t="str">
        <f t="shared" si="157"/>
        <v/>
      </c>
      <c r="B264" s="52" t="str">
        <f t="shared" si="140"/>
        <v/>
      </c>
      <c r="C264" s="236" t="str">
        <f t="shared" si="158"/>
        <v/>
      </c>
      <c r="D264" s="236" t="str">
        <f t="shared" si="141"/>
        <v/>
      </c>
      <c r="E264" s="237" t="str">
        <f t="shared" si="159"/>
        <v/>
      </c>
      <c r="F264" s="237" t="str">
        <f t="shared" si="160"/>
        <v/>
      </c>
      <c r="G264" s="238" t="str">
        <f t="shared" si="161"/>
        <v/>
      </c>
      <c r="H264" s="239" t="str">
        <f t="shared" si="162"/>
        <v/>
      </c>
      <c r="I264" s="237" t="str">
        <f t="shared" si="163"/>
        <v/>
      </c>
      <c r="J264" s="240" t="str">
        <f t="shared" si="164"/>
        <v/>
      </c>
      <c r="K264" s="241" t="str">
        <f t="shared" si="142"/>
        <v/>
      </c>
      <c r="L264" s="242" t="str">
        <f t="shared" si="143"/>
        <v/>
      </c>
      <c r="M264" s="242" t="str">
        <f t="shared" si="144"/>
        <v/>
      </c>
      <c r="N264" s="242" t="str">
        <f t="shared" si="145"/>
        <v/>
      </c>
      <c r="O264" s="243" t="str">
        <f t="shared" si="126"/>
        <v/>
      </c>
      <c r="P264" s="244" t="str">
        <f t="shared" si="146"/>
        <v/>
      </c>
      <c r="Q264" s="244" t="str">
        <f t="shared" si="165"/>
        <v/>
      </c>
      <c r="R264" s="244"/>
      <c r="S264" s="245" t="str">
        <f t="shared" si="147"/>
        <v/>
      </c>
      <c r="T264" s="244" t="str">
        <f t="shared" si="148"/>
        <v/>
      </c>
      <c r="U264" s="244" t="str">
        <f t="shared" si="166"/>
        <v/>
      </c>
      <c r="V264" s="244"/>
      <c r="W264" s="244" t="str">
        <f t="shared" si="167"/>
        <v/>
      </c>
      <c r="X264" s="246" t="str">
        <f t="shared" si="127"/>
        <v/>
      </c>
      <c r="Y264" s="240" t="str">
        <f t="shared" si="149"/>
        <v/>
      </c>
      <c r="Z264" s="240">
        <f t="shared" si="150"/>
        <v>0</v>
      </c>
      <c r="AA264" s="240"/>
      <c r="AB264" s="240">
        <f t="shared" si="128"/>
        <v>0</v>
      </c>
      <c r="AC264" s="244" t="str">
        <f t="shared" si="129"/>
        <v/>
      </c>
      <c r="AD264" s="244" t="str">
        <f t="shared" si="130"/>
        <v/>
      </c>
      <c r="AE264" s="247">
        <f t="shared" si="131"/>
        <v>0</v>
      </c>
      <c r="AF264" s="247" t="str">
        <f t="shared" si="132"/>
        <v/>
      </c>
      <c r="AG264" s="244" t="str">
        <f t="shared" si="133"/>
        <v/>
      </c>
      <c r="AH264" s="61" t="str">
        <f t="shared" si="151"/>
        <v/>
      </c>
      <c r="AI264" s="248">
        <f t="shared" si="152"/>
        <v>0</v>
      </c>
      <c r="AJ264" s="244">
        <f t="shared" si="134"/>
        <v>0</v>
      </c>
      <c r="AK264" s="25"/>
      <c r="AL264" s="249">
        <f t="shared" si="135"/>
        <v>0</v>
      </c>
      <c r="AM264" s="250">
        <f t="shared" si="153"/>
        <v>0</v>
      </c>
      <c r="AN264" s="16"/>
      <c r="AO264" s="251" t="e">
        <f t="shared" si="154"/>
        <v>#VALUE!</v>
      </c>
      <c r="AP264" s="252" t="e">
        <f t="shared" si="136"/>
        <v>#VALUE!</v>
      </c>
      <c r="AQ264" s="253" t="e">
        <f t="shared" ca="1" si="155"/>
        <v>#DIV/0!</v>
      </c>
      <c r="AR264" s="253" t="e">
        <f t="shared" ca="1" si="137"/>
        <v>#DIV/0!</v>
      </c>
      <c r="AS264" s="254" t="e">
        <f t="shared" ca="1" si="156"/>
        <v>#VALUE!</v>
      </c>
      <c r="AT264" s="253" t="e">
        <f t="shared" ca="1" si="138"/>
        <v>#DIV/0!</v>
      </c>
      <c r="AU264" s="253" t="e">
        <f t="shared" ca="1" si="139"/>
        <v>#DIV/0!</v>
      </c>
    </row>
    <row r="265" spans="1:47" outlineLevel="1" x14ac:dyDescent="0.3">
      <c r="A265" s="52" t="str">
        <f t="shared" si="157"/>
        <v/>
      </c>
      <c r="B265" s="52" t="str">
        <f t="shared" si="140"/>
        <v/>
      </c>
      <c r="C265" s="236" t="str">
        <f t="shared" si="158"/>
        <v/>
      </c>
      <c r="D265" s="236" t="str">
        <f t="shared" si="141"/>
        <v/>
      </c>
      <c r="E265" s="237" t="str">
        <f t="shared" si="159"/>
        <v/>
      </c>
      <c r="F265" s="237" t="str">
        <f t="shared" si="160"/>
        <v/>
      </c>
      <c r="G265" s="238" t="str">
        <f t="shared" si="161"/>
        <v/>
      </c>
      <c r="H265" s="239" t="str">
        <f t="shared" si="162"/>
        <v/>
      </c>
      <c r="I265" s="237" t="str">
        <f t="shared" si="163"/>
        <v/>
      </c>
      <c r="J265" s="240" t="str">
        <f t="shared" si="164"/>
        <v/>
      </c>
      <c r="K265" s="241" t="str">
        <f t="shared" si="142"/>
        <v/>
      </c>
      <c r="L265" s="242" t="str">
        <f t="shared" si="143"/>
        <v/>
      </c>
      <c r="M265" s="242" t="str">
        <f t="shared" si="144"/>
        <v/>
      </c>
      <c r="N265" s="242" t="str">
        <f t="shared" si="145"/>
        <v/>
      </c>
      <c r="O265" s="243" t="str">
        <f t="shared" si="126"/>
        <v/>
      </c>
      <c r="P265" s="244" t="str">
        <f t="shared" si="146"/>
        <v/>
      </c>
      <c r="Q265" s="244" t="str">
        <f t="shared" si="165"/>
        <v/>
      </c>
      <c r="R265" s="244"/>
      <c r="S265" s="245" t="str">
        <f t="shared" si="147"/>
        <v/>
      </c>
      <c r="T265" s="244" t="str">
        <f t="shared" si="148"/>
        <v/>
      </c>
      <c r="U265" s="244" t="str">
        <f t="shared" si="166"/>
        <v/>
      </c>
      <c r="V265" s="244"/>
      <c r="W265" s="244" t="str">
        <f t="shared" si="167"/>
        <v/>
      </c>
      <c r="X265" s="246" t="str">
        <f t="shared" si="127"/>
        <v/>
      </c>
      <c r="Y265" s="240" t="str">
        <f t="shared" si="149"/>
        <v/>
      </c>
      <c r="Z265" s="240">
        <f t="shared" si="150"/>
        <v>0</v>
      </c>
      <c r="AA265" s="240"/>
      <c r="AB265" s="240">
        <f t="shared" si="128"/>
        <v>0</v>
      </c>
      <c r="AC265" s="244" t="str">
        <f t="shared" si="129"/>
        <v/>
      </c>
      <c r="AD265" s="244" t="str">
        <f t="shared" si="130"/>
        <v/>
      </c>
      <c r="AE265" s="247">
        <f t="shared" si="131"/>
        <v>0</v>
      </c>
      <c r="AF265" s="247" t="str">
        <f t="shared" si="132"/>
        <v/>
      </c>
      <c r="AG265" s="244" t="str">
        <f t="shared" si="133"/>
        <v/>
      </c>
      <c r="AH265" s="61" t="str">
        <f t="shared" si="151"/>
        <v/>
      </c>
      <c r="AI265" s="248">
        <f t="shared" si="152"/>
        <v>0</v>
      </c>
      <c r="AJ265" s="244">
        <f t="shared" si="134"/>
        <v>0</v>
      </c>
      <c r="AK265" s="25"/>
      <c r="AL265" s="249">
        <f t="shared" si="135"/>
        <v>0</v>
      </c>
      <c r="AM265" s="250">
        <f t="shared" si="153"/>
        <v>0</v>
      </c>
      <c r="AN265" s="16"/>
      <c r="AO265" s="251" t="e">
        <f t="shared" si="154"/>
        <v>#VALUE!</v>
      </c>
      <c r="AP265" s="252" t="e">
        <f t="shared" si="136"/>
        <v>#VALUE!</v>
      </c>
      <c r="AQ265" s="253" t="e">
        <f t="shared" ca="1" si="155"/>
        <v>#DIV/0!</v>
      </c>
      <c r="AR265" s="253" t="e">
        <f t="shared" ca="1" si="137"/>
        <v>#DIV/0!</v>
      </c>
      <c r="AS265" s="254" t="e">
        <f t="shared" ca="1" si="156"/>
        <v>#VALUE!</v>
      </c>
      <c r="AT265" s="253" t="e">
        <f t="shared" ca="1" si="138"/>
        <v>#DIV/0!</v>
      </c>
      <c r="AU265" s="253" t="e">
        <f t="shared" ca="1" si="139"/>
        <v>#DIV/0!</v>
      </c>
    </row>
    <row r="266" spans="1:47" outlineLevel="1" x14ac:dyDescent="0.3">
      <c r="A266" s="52" t="str">
        <f t="shared" si="157"/>
        <v/>
      </c>
      <c r="B266" s="52" t="str">
        <f t="shared" si="140"/>
        <v/>
      </c>
      <c r="C266" s="236" t="str">
        <f t="shared" si="158"/>
        <v/>
      </c>
      <c r="D266" s="236" t="str">
        <f t="shared" si="141"/>
        <v/>
      </c>
      <c r="E266" s="237" t="str">
        <f t="shared" si="159"/>
        <v/>
      </c>
      <c r="F266" s="237" t="str">
        <f t="shared" si="160"/>
        <v/>
      </c>
      <c r="G266" s="238" t="str">
        <f t="shared" si="161"/>
        <v/>
      </c>
      <c r="H266" s="239" t="str">
        <f t="shared" si="162"/>
        <v/>
      </c>
      <c r="I266" s="237" t="str">
        <f t="shared" si="163"/>
        <v/>
      </c>
      <c r="J266" s="240" t="str">
        <f t="shared" si="164"/>
        <v/>
      </c>
      <c r="K266" s="241" t="str">
        <f t="shared" si="142"/>
        <v/>
      </c>
      <c r="L266" s="242" t="str">
        <f t="shared" si="143"/>
        <v/>
      </c>
      <c r="M266" s="242" t="str">
        <f t="shared" si="144"/>
        <v/>
      </c>
      <c r="N266" s="242" t="str">
        <f t="shared" si="145"/>
        <v/>
      </c>
      <c r="O266" s="243" t="str">
        <f t="shared" si="126"/>
        <v/>
      </c>
      <c r="P266" s="244" t="str">
        <f t="shared" si="146"/>
        <v/>
      </c>
      <c r="Q266" s="244" t="str">
        <f t="shared" si="165"/>
        <v/>
      </c>
      <c r="R266" s="244"/>
      <c r="S266" s="245" t="str">
        <f t="shared" si="147"/>
        <v/>
      </c>
      <c r="T266" s="244" t="str">
        <f t="shared" si="148"/>
        <v/>
      </c>
      <c r="U266" s="244" t="str">
        <f t="shared" si="166"/>
        <v/>
      </c>
      <c r="V266" s="244"/>
      <c r="W266" s="244" t="str">
        <f t="shared" si="167"/>
        <v/>
      </c>
      <c r="X266" s="246" t="str">
        <f t="shared" si="127"/>
        <v/>
      </c>
      <c r="Y266" s="240" t="str">
        <f t="shared" si="149"/>
        <v/>
      </c>
      <c r="Z266" s="240">
        <f t="shared" si="150"/>
        <v>0</v>
      </c>
      <c r="AA266" s="240"/>
      <c r="AB266" s="240">
        <f t="shared" si="128"/>
        <v>0</v>
      </c>
      <c r="AC266" s="244" t="str">
        <f t="shared" si="129"/>
        <v/>
      </c>
      <c r="AD266" s="244" t="str">
        <f t="shared" si="130"/>
        <v/>
      </c>
      <c r="AE266" s="247">
        <f t="shared" si="131"/>
        <v>0</v>
      </c>
      <c r="AF266" s="247" t="str">
        <f t="shared" si="132"/>
        <v/>
      </c>
      <c r="AG266" s="244" t="str">
        <f t="shared" si="133"/>
        <v/>
      </c>
      <c r="AH266" s="61" t="str">
        <f t="shared" si="151"/>
        <v/>
      </c>
      <c r="AI266" s="248">
        <f t="shared" si="152"/>
        <v>0</v>
      </c>
      <c r="AJ266" s="244">
        <f t="shared" si="134"/>
        <v>0</v>
      </c>
      <c r="AK266" s="25"/>
      <c r="AL266" s="249">
        <f t="shared" si="135"/>
        <v>0</v>
      </c>
      <c r="AM266" s="250">
        <f t="shared" si="153"/>
        <v>0</v>
      </c>
      <c r="AN266" s="16"/>
      <c r="AO266" s="251" t="e">
        <f t="shared" si="154"/>
        <v>#VALUE!</v>
      </c>
      <c r="AP266" s="252" t="e">
        <f t="shared" si="136"/>
        <v>#VALUE!</v>
      </c>
      <c r="AQ266" s="253" t="e">
        <f t="shared" ca="1" si="155"/>
        <v>#DIV/0!</v>
      </c>
      <c r="AR266" s="253" t="e">
        <f t="shared" ca="1" si="137"/>
        <v>#DIV/0!</v>
      </c>
      <c r="AS266" s="254" t="e">
        <f t="shared" ca="1" si="156"/>
        <v>#VALUE!</v>
      </c>
      <c r="AT266" s="253" t="e">
        <f t="shared" ca="1" si="138"/>
        <v>#DIV/0!</v>
      </c>
      <c r="AU266" s="253" t="e">
        <f t="shared" ca="1" si="139"/>
        <v>#DIV/0!</v>
      </c>
    </row>
    <row r="267" spans="1:47" outlineLevel="1" x14ac:dyDescent="0.3">
      <c r="A267" s="52" t="str">
        <f t="shared" si="157"/>
        <v/>
      </c>
      <c r="B267" s="52" t="str">
        <f t="shared" si="140"/>
        <v/>
      </c>
      <c r="C267" s="236" t="str">
        <f t="shared" si="158"/>
        <v/>
      </c>
      <c r="D267" s="236" t="str">
        <f t="shared" si="141"/>
        <v/>
      </c>
      <c r="E267" s="237" t="str">
        <f t="shared" si="159"/>
        <v/>
      </c>
      <c r="F267" s="237" t="str">
        <f t="shared" si="160"/>
        <v/>
      </c>
      <c r="G267" s="238" t="str">
        <f t="shared" si="161"/>
        <v/>
      </c>
      <c r="H267" s="239" t="str">
        <f t="shared" si="162"/>
        <v/>
      </c>
      <c r="I267" s="237" t="str">
        <f t="shared" si="163"/>
        <v/>
      </c>
      <c r="J267" s="240" t="str">
        <f t="shared" si="164"/>
        <v/>
      </c>
      <c r="K267" s="241" t="str">
        <f t="shared" si="142"/>
        <v/>
      </c>
      <c r="L267" s="242" t="str">
        <f t="shared" si="143"/>
        <v/>
      </c>
      <c r="M267" s="242" t="str">
        <f t="shared" si="144"/>
        <v/>
      </c>
      <c r="N267" s="242" t="str">
        <f t="shared" si="145"/>
        <v/>
      </c>
      <c r="O267" s="243" t="str">
        <f t="shared" si="126"/>
        <v/>
      </c>
      <c r="P267" s="244" t="str">
        <f t="shared" si="146"/>
        <v/>
      </c>
      <c r="Q267" s="244" t="str">
        <f t="shared" si="165"/>
        <v/>
      </c>
      <c r="R267" s="244"/>
      <c r="S267" s="245" t="str">
        <f t="shared" si="147"/>
        <v/>
      </c>
      <c r="T267" s="244" t="str">
        <f t="shared" si="148"/>
        <v/>
      </c>
      <c r="U267" s="244" t="str">
        <f t="shared" si="166"/>
        <v/>
      </c>
      <c r="V267" s="244"/>
      <c r="W267" s="244" t="str">
        <f t="shared" si="167"/>
        <v/>
      </c>
      <c r="X267" s="246" t="str">
        <f t="shared" si="127"/>
        <v/>
      </c>
      <c r="Y267" s="240" t="str">
        <f t="shared" si="149"/>
        <v/>
      </c>
      <c r="Z267" s="240">
        <f t="shared" si="150"/>
        <v>0</v>
      </c>
      <c r="AA267" s="240"/>
      <c r="AB267" s="240">
        <f t="shared" si="128"/>
        <v>0</v>
      </c>
      <c r="AC267" s="244" t="str">
        <f t="shared" si="129"/>
        <v/>
      </c>
      <c r="AD267" s="244" t="str">
        <f t="shared" si="130"/>
        <v/>
      </c>
      <c r="AE267" s="247">
        <f t="shared" si="131"/>
        <v>0</v>
      </c>
      <c r="AF267" s="247" t="str">
        <f t="shared" si="132"/>
        <v/>
      </c>
      <c r="AG267" s="244" t="str">
        <f t="shared" si="133"/>
        <v/>
      </c>
      <c r="AH267" s="61" t="str">
        <f t="shared" si="151"/>
        <v/>
      </c>
      <c r="AI267" s="248">
        <f t="shared" si="152"/>
        <v>0</v>
      </c>
      <c r="AJ267" s="244">
        <f t="shared" si="134"/>
        <v>0</v>
      </c>
      <c r="AK267" s="25"/>
      <c r="AL267" s="249">
        <f t="shared" si="135"/>
        <v>0</v>
      </c>
      <c r="AM267" s="250">
        <f t="shared" si="153"/>
        <v>0</v>
      </c>
      <c r="AN267" s="16"/>
      <c r="AO267" s="251" t="e">
        <f t="shared" si="154"/>
        <v>#VALUE!</v>
      </c>
      <c r="AP267" s="252" t="e">
        <f t="shared" si="136"/>
        <v>#VALUE!</v>
      </c>
      <c r="AQ267" s="253" t="e">
        <f t="shared" ca="1" si="155"/>
        <v>#DIV/0!</v>
      </c>
      <c r="AR267" s="253" t="e">
        <f t="shared" ca="1" si="137"/>
        <v>#DIV/0!</v>
      </c>
      <c r="AS267" s="254" t="e">
        <f t="shared" ca="1" si="156"/>
        <v>#VALUE!</v>
      </c>
      <c r="AT267" s="253" t="e">
        <f t="shared" ca="1" si="138"/>
        <v>#DIV/0!</v>
      </c>
      <c r="AU267" s="253" t="e">
        <f t="shared" ca="1" si="139"/>
        <v>#DIV/0!</v>
      </c>
    </row>
    <row r="268" spans="1:47" outlineLevel="1" x14ac:dyDescent="0.3">
      <c r="A268" s="52" t="str">
        <f t="shared" si="157"/>
        <v/>
      </c>
      <c r="B268" s="52" t="str">
        <f t="shared" si="140"/>
        <v/>
      </c>
      <c r="C268" s="236" t="str">
        <f t="shared" si="158"/>
        <v/>
      </c>
      <c r="D268" s="236" t="str">
        <f t="shared" si="141"/>
        <v/>
      </c>
      <c r="E268" s="237" t="str">
        <f t="shared" si="159"/>
        <v/>
      </c>
      <c r="F268" s="237" t="str">
        <f t="shared" si="160"/>
        <v/>
      </c>
      <c r="G268" s="238" t="str">
        <f t="shared" si="161"/>
        <v/>
      </c>
      <c r="H268" s="239" t="str">
        <f t="shared" si="162"/>
        <v/>
      </c>
      <c r="I268" s="237" t="str">
        <f t="shared" si="163"/>
        <v/>
      </c>
      <c r="J268" s="240" t="str">
        <f t="shared" si="164"/>
        <v/>
      </c>
      <c r="K268" s="241" t="str">
        <f t="shared" si="142"/>
        <v/>
      </c>
      <c r="L268" s="242" t="str">
        <f t="shared" si="143"/>
        <v/>
      </c>
      <c r="M268" s="242" t="str">
        <f t="shared" si="144"/>
        <v/>
      </c>
      <c r="N268" s="242" t="str">
        <f t="shared" si="145"/>
        <v/>
      </c>
      <c r="O268" s="243" t="str">
        <f t="shared" si="126"/>
        <v/>
      </c>
      <c r="P268" s="244" t="str">
        <f t="shared" si="146"/>
        <v/>
      </c>
      <c r="Q268" s="244" t="str">
        <f t="shared" si="165"/>
        <v/>
      </c>
      <c r="R268" s="244"/>
      <c r="S268" s="245" t="str">
        <f t="shared" si="147"/>
        <v/>
      </c>
      <c r="T268" s="244" t="str">
        <f t="shared" si="148"/>
        <v/>
      </c>
      <c r="U268" s="244" t="str">
        <f t="shared" si="166"/>
        <v/>
      </c>
      <c r="V268" s="244"/>
      <c r="W268" s="244" t="str">
        <f t="shared" si="167"/>
        <v/>
      </c>
      <c r="X268" s="246" t="str">
        <f t="shared" si="127"/>
        <v/>
      </c>
      <c r="Y268" s="240" t="str">
        <f t="shared" si="149"/>
        <v/>
      </c>
      <c r="Z268" s="240">
        <f t="shared" si="150"/>
        <v>0</v>
      </c>
      <c r="AA268" s="240"/>
      <c r="AB268" s="240">
        <f t="shared" si="128"/>
        <v>0</v>
      </c>
      <c r="AC268" s="244" t="str">
        <f t="shared" si="129"/>
        <v/>
      </c>
      <c r="AD268" s="244" t="str">
        <f t="shared" si="130"/>
        <v/>
      </c>
      <c r="AE268" s="247">
        <f t="shared" si="131"/>
        <v>0</v>
      </c>
      <c r="AF268" s="247" t="str">
        <f t="shared" si="132"/>
        <v/>
      </c>
      <c r="AG268" s="244" t="str">
        <f t="shared" si="133"/>
        <v/>
      </c>
      <c r="AH268" s="61" t="str">
        <f t="shared" si="151"/>
        <v/>
      </c>
      <c r="AI268" s="248">
        <f t="shared" si="152"/>
        <v>0</v>
      </c>
      <c r="AJ268" s="244">
        <f t="shared" si="134"/>
        <v>0</v>
      </c>
      <c r="AK268" s="25"/>
      <c r="AL268" s="249">
        <f t="shared" si="135"/>
        <v>0</v>
      </c>
      <c r="AM268" s="250">
        <f t="shared" si="153"/>
        <v>0</v>
      </c>
      <c r="AN268" s="16"/>
      <c r="AO268" s="251" t="e">
        <f t="shared" si="154"/>
        <v>#VALUE!</v>
      </c>
      <c r="AP268" s="252" t="e">
        <f t="shared" si="136"/>
        <v>#VALUE!</v>
      </c>
      <c r="AQ268" s="253" t="e">
        <f t="shared" ca="1" si="155"/>
        <v>#DIV/0!</v>
      </c>
      <c r="AR268" s="253" t="e">
        <f t="shared" ca="1" si="137"/>
        <v>#DIV/0!</v>
      </c>
      <c r="AS268" s="254" t="e">
        <f t="shared" ca="1" si="156"/>
        <v>#VALUE!</v>
      </c>
      <c r="AT268" s="253" t="e">
        <f t="shared" ca="1" si="138"/>
        <v>#DIV/0!</v>
      </c>
      <c r="AU268" s="253" t="e">
        <f t="shared" ca="1" si="139"/>
        <v>#DIV/0!</v>
      </c>
    </row>
    <row r="269" spans="1:47" outlineLevel="1" x14ac:dyDescent="0.3">
      <c r="A269" s="52" t="str">
        <f t="shared" si="157"/>
        <v/>
      </c>
      <c r="B269" s="52" t="str">
        <f t="shared" si="140"/>
        <v/>
      </c>
      <c r="C269" s="236" t="str">
        <f t="shared" si="158"/>
        <v/>
      </c>
      <c r="D269" s="236" t="str">
        <f t="shared" si="141"/>
        <v/>
      </c>
      <c r="E269" s="237" t="str">
        <f t="shared" si="159"/>
        <v/>
      </c>
      <c r="F269" s="237" t="str">
        <f t="shared" si="160"/>
        <v/>
      </c>
      <c r="G269" s="238" t="str">
        <f t="shared" si="161"/>
        <v/>
      </c>
      <c r="H269" s="239" t="str">
        <f t="shared" si="162"/>
        <v/>
      </c>
      <c r="I269" s="237" t="str">
        <f t="shared" si="163"/>
        <v/>
      </c>
      <c r="J269" s="240" t="str">
        <f t="shared" si="164"/>
        <v/>
      </c>
      <c r="K269" s="241" t="str">
        <f t="shared" si="142"/>
        <v/>
      </c>
      <c r="L269" s="242" t="str">
        <f t="shared" si="143"/>
        <v/>
      </c>
      <c r="M269" s="242" t="str">
        <f t="shared" si="144"/>
        <v/>
      </c>
      <c r="N269" s="242" t="str">
        <f t="shared" si="145"/>
        <v/>
      </c>
      <c r="O269" s="243" t="str">
        <f t="shared" si="126"/>
        <v/>
      </c>
      <c r="P269" s="244" t="str">
        <f t="shared" si="146"/>
        <v/>
      </c>
      <c r="Q269" s="244" t="str">
        <f t="shared" si="165"/>
        <v/>
      </c>
      <c r="R269" s="244"/>
      <c r="S269" s="245" t="str">
        <f t="shared" si="147"/>
        <v/>
      </c>
      <c r="T269" s="244" t="str">
        <f t="shared" si="148"/>
        <v/>
      </c>
      <c r="U269" s="244" t="str">
        <f t="shared" si="166"/>
        <v/>
      </c>
      <c r="V269" s="244"/>
      <c r="W269" s="244" t="str">
        <f t="shared" si="167"/>
        <v/>
      </c>
      <c r="X269" s="246" t="str">
        <f t="shared" si="127"/>
        <v/>
      </c>
      <c r="Y269" s="240" t="str">
        <f t="shared" si="149"/>
        <v/>
      </c>
      <c r="Z269" s="240">
        <f t="shared" si="150"/>
        <v>0</v>
      </c>
      <c r="AA269" s="240"/>
      <c r="AB269" s="240">
        <f t="shared" si="128"/>
        <v>0</v>
      </c>
      <c r="AC269" s="244" t="str">
        <f t="shared" si="129"/>
        <v/>
      </c>
      <c r="AD269" s="244" t="str">
        <f t="shared" si="130"/>
        <v/>
      </c>
      <c r="AE269" s="247">
        <f t="shared" si="131"/>
        <v>0</v>
      </c>
      <c r="AF269" s="247" t="str">
        <f t="shared" si="132"/>
        <v/>
      </c>
      <c r="AG269" s="244" t="str">
        <f t="shared" si="133"/>
        <v/>
      </c>
      <c r="AH269" s="61" t="str">
        <f t="shared" si="151"/>
        <v/>
      </c>
      <c r="AI269" s="248">
        <f t="shared" si="152"/>
        <v>0</v>
      </c>
      <c r="AJ269" s="244">
        <f t="shared" si="134"/>
        <v>0</v>
      </c>
      <c r="AK269" s="25"/>
      <c r="AL269" s="249">
        <f t="shared" si="135"/>
        <v>0</v>
      </c>
      <c r="AM269" s="250">
        <f t="shared" si="153"/>
        <v>0</v>
      </c>
      <c r="AN269" s="16"/>
      <c r="AO269" s="251" t="e">
        <f t="shared" si="154"/>
        <v>#VALUE!</v>
      </c>
      <c r="AP269" s="252" t="e">
        <f t="shared" si="136"/>
        <v>#VALUE!</v>
      </c>
      <c r="AQ269" s="253" t="e">
        <f t="shared" ca="1" si="155"/>
        <v>#DIV/0!</v>
      </c>
      <c r="AR269" s="253" t="e">
        <f t="shared" ca="1" si="137"/>
        <v>#DIV/0!</v>
      </c>
      <c r="AS269" s="254" t="e">
        <f t="shared" ca="1" si="156"/>
        <v>#VALUE!</v>
      </c>
      <c r="AT269" s="253" t="e">
        <f t="shared" ca="1" si="138"/>
        <v>#DIV/0!</v>
      </c>
      <c r="AU269" s="253" t="e">
        <f t="shared" ca="1" si="139"/>
        <v>#DIV/0!</v>
      </c>
    </row>
    <row r="270" spans="1:47" outlineLevel="1" x14ac:dyDescent="0.3">
      <c r="A270" s="52" t="str">
        <f t="shared" si="157"/>
        <v/>
      </c>
      <c r="B270" s="52" t="str">
        <f t="shared" si="140"/>
        <v/>
      </c>
      <c r="C270" s="236" t="str">
        <f t="shared" si="158"/>
        <v/>
      </c>
      <c r="D270" s="236" t="str">
        <f t="shared" si="141"/>
        <v/>
      </c>
      <c r="E270" s="237" t="str">
        <f t="shared" si="159"/>
        <v/>
      </c>
      <c r="F270" s="237" t="str">
        <f t="shared" si="160"/>
        <v/>
      </c>
      <c r="G270" s="238" t="str">
        <f t="shared" si="161"/>
        <v/>
      </c>
      <c r="H270" s="239" t="str">
        <f t="shared" si="162"/>
        <v/>
      </c>
      <c r="I270" s="237" t="str">
        <f t="shared" si="163"/>
        <v/>
      </c>
      <c r="J270" s="240" t="str">
        <f t="shared" si="164"/>
        <v/>
      </c>
      <c r="K270" s="241" t="str">
        <f t="shared" si="142"/>
        <v/>
      </c>
      <c r="L270" s="242" t="str">
        <f t="shared" si="143"/>
        <v/>
      </c>
      <c r="M270" s="242" t="str">
        <f t="shared" si="144"/>
        <v/>
      </c>
      <c r="N270" s="242" t="str">
        <f t="shared" si="145"/>
        <v/>
      </c>
      <c r="O270" s="243" t="str">
        <f t="shared" si="126"/>
        <v/>
      </c>
      <c r="P270" s="244" t="str">
        <f t="shared" si="146"/>
        <v/>
      </c>
      <c r="Q270" s="244" t="str">
        <f t="shared" si="165"/>
        <v/>
      </c>
      <c r="R270" s="244"/>
      <c r="S270" s="245" t="str">
        <f t="shared" si="147"/>
        <v/>
      </c>
      <c r="T270" s="244" t="str">
        <f t="shared" si="148"/>
        <v/>
      </c>
      <c r="U270" s="244" t="str">
        <f t="shared" si="166"/>
        <v/>
      </c>
      <c r="V270" s="244"/>
      <c r="W270" s="244" t="str">
        <f t="shared" si="167"/>
        <v/>
      </c>
      <c r="X270" s="246" t="str">
        <f t="shared" si="127"/>
        <v/>
      </c>
      <c r="Y270" s="240" t="str">
        <f t="shared" si="149"/>
        <v/>
      </c>
      <c r="Z270" s="240">
        <f t="shared" si="150"/>
        <v>0</v>
      </c>
      <c r="AA270" s="240"/>
      <c r="AB270" s="240">
        <f t="shared" si="128"/>
        <v>0</v>
      </c>
      <c r="AC270" s="244" t="str">
        <f t="shared" si="129"/>
        <v/>
      </c>
      <c r="AD270" s="244" t="str">
        <f t="shared" si="130"/>
        <v/>
      </c>
      <c r="AE270" s="247">
        <f t="shared" si="131"/>
        <v>0</v>
      </c>
      <c r="AF270" s="247" t="str">
        <f t="shared" si="132"/>
        <v/>
      </c>
      <c r="AG270" s="244" t="str">
        <f t="shared" si="133"/>
        <v/>
      </c>
      <c r="AH270" s="61" t="str">
        <f t="shared" si="151"/>
        <v/>
      </c>
      <c r="AI270" s="248">
        <f t="shared" si="152"/>
        <v>0</v>
      </c>
      <c r="AJ270" s="244">
        <f t="shared" si="134"/>
        <v>0</v>
      </c>
      <c r="AK270" s="25"/>
      <c r="AL270" s="249">
        <f t="shared" si="135"/>
        <v>0</v>
      </c>
      <c r="AM270" s="250">
        <f t="shared" si="153"/>
        <v>0</v>
      </c>
      <c r="AN270" s="16"/>
      <c r="AO270" s="251" t="e">
        <f t="shared" si="154"/>
        <v>#VALUE!</v>
      </c>
      <c r="AP270" s="252" t="e">
        <f t="shared" si="136"/>
        <v>#VALUE!</v>
      </c>
      <c r="AQ270" s="253" t="e">
        <f t="shared" ca="1" si="155"/>
        <v>#DIV/0!</v>
      </c>
      <c r="AR270" s="253" t="e">
        <f t="shared" ca="1" si="137"/>
        <v>#DIV/0!</v>
      </c>
      <c r="AS270" s="254" t="e">
        <f t="shared" ca="1" si="156"/>
        <v>#VALUE!</v>
      </c>
      <c r="AT270" s="253" t="e">
        <f t="shared" ca="1" si="138"/>
        <v>#DIV/0!</v>
      </c>
      <c r="AU270" s="253" t="e">
        <f t="shared" ca="1" si="139"/>
        <v>#DIV/0!</v>
      </c>
    </row>
    <row r="271" spans="1:47" outlineLevel="1" x14ac:dyDescent="0.3">
      <c r="A271" s="52" t="str">
        <f t="shared" si="157"/>
        <v/>
      </c>
      <c r="B271" s="52" t="str">
        <f t="shared" si="140"/>
        <v/>
      </c>
      <c r="C271" s="236" t="str">
        <f t="shared" si="158"/>
        <v/>
      </c>
      <c r="D271" s="236" t="str">
        <f t="shared" si="141"/>
        <v/>
      </c>
      <c r="E271" s="237" t="str">
        <f t="shared" si="159"/>
        <v/>
      </c>
      <c r="F271" s="237" t="str">
        <f t="shared" si="160"/>
        <v/>
      </c>
      <c r="G271" s="238" t="str">
        <f t="shared" si="161"/>
        <v/>
      </c>
      <c r="H271" s="239" t="str">
        <f t="shared" si="162"/>
        <v/>
      </c>
      <c r="I271" s="237" t="str">
        <f t="shared" si="163"/>
        <v/>
      </c>
      <c r="J271" s="240" t="str">
        <f t="shared" si="164"/>
        <v/>
      </c>
      <c r="K271" s="241" t="str">
        <f t="shared" si="142"/>
        <v/>
      </c>
      <c r="L271" s="242" t="str">
        <f t="shared" si="143"/>
        <v/>
      </c>
      <c r="M271" s="242" t="str">
        <f t="shared" si="144"/>
        <v/>
      </c>
      <c r="N271" s="242" t="str">
        <f t="shared" si="145"/>
        <v/>
      </c>
      <c r="O271" s="243" t="str">
        <f t="shared" si="126"/>
        <v/>
      </c>
      <c r="P271" s="244" t="str">
        <f t="shared" si="146"/>
        <v/>
      </c>
      <c r="Q271" s="244" t="str">
        <f t="shared" si="165"/>
        <v/>
      </c>
      <c r="R271" s="244"/>
      <c r="S271" s="245" t="str">
        <f t="shared" si="147"/>
        <v/>
      </c>
      <c r="T271" s="244" t="str">
        <f t="shared" si="148"/>
        <v/>
      </c>
      <c r="U271" s="244" t="str">
        <f t="shared" si="166"/>
        <v/>
      </c>
      <c r="V271" s="244"/>
      <c r="W271" s="244" t="str">
        <f t="shared" si="167"/>
        <v/>
      </c>
      <c r="X271" s="246" t="str">
        <f t="shared" si="127"/>
        <v/>
      </c>
      <c r="Y271" s="240" t="str">
        <f t="shared" si="149"/>
        <v/>
      </c>
      <c r="Z271" s="240">
        <f t="shared" si="150"/>
        <v>0</v>
      </c>
      <c r="AA271" s="240"/>
      <c r="AB271" s="240">
        <f t="shared" si="128"/>
        <v>0</v>
      </c>
      <c r="AC271" s="244" t="str">
        <f t="shared" si="129"/>
        <v/>
      </c>
      <c r="AD271" s="244" t="str">
        <f t="shared" si="130"/>
        <v/>
      </c>
      <c r="AE271" s="247">
        <f t="shared" si="131"/>
        <v>0</v>
      </c>
      <c r="AF271" s="247" t="str">
        <f t="shared" si="132"/>
        <v/>
      </c>
      <c r="AG271" s="244" t="str">
        <f t="shared" si="133"/>
        <v/>
      </c>
      <c r="AH271" s="61" t="str">
        <f t="shared" si="151"/>
        <v/>
      </c>
      <c r="AI271" s="248">
        <f t="shared" si="152"/>
        <v>0</v>
      </c>
      <c r="AJ271" s="244">
        <f t="shared" si="134"/>
        <v>0</v>
      </c>
      <c r="AK271" s="25"/>
      <c r="AL271" s="249">
        <f t="shared" si="135"/>
        <v>0</v>
      </c>
      <c r="AM271" s="250">
        <f t="shared" si="153"/>
        <v>0</v>
      </c>
      <c r="AN271" s="16"/>
      <c r="AO271" s="251" t="e">
        <f t="shared" si="154"/>
        <v>#VALUE!</v>
      </c>
      <c r="AP271" s="252" t="e">
        <f t="shared" si="136"/>
        <v>#VALUE!</v>
      </c>
      <c r="AQ271" s="253" t="e">
        <f t="shared" ca="1" si="155"/>
        <v>#DIV/0!</v>
      </c>
      <c r="AR271" s="253" t="e">
        <f t="shared" ca="1" si="137"/>
        <v>#DIV/0!</v>
      </c>
      <c r="AS271" s="254" t="e">
        <f t="shared" ca="1" si="156"/>
        <v>#VALUE!</v>
      </c>
      <c r="AT271" s="253" t="e">
        <f t="shared" ca="1" si="138"/>
        <v>#DIV/0!</v>
      </c>
      <c r="AU271" s="253" t="e">
        <f t="shared" ca="1" si="139"/>
        <v>#DIV/0!</v>
      </c>
    </row>
    <row r="272" spans="1:47" outlineLevel="1" x14ac:dyDescent="0.3">
      <c r="A272" s="52" t="str">
        <f t="shared" si="157"/>
        <v/>
      </c>
      <c r="B272" s="52" t="str">
        <f t="shared" si="140"/>
        <v/>
      </c>
      <c r="C272" s="236" t="str">
        <f t="shared" si="158"/>
        <v/>
      </c>
      <c r="D272" s="236" t="str">
        <f t="shared" si="141"/>
        <v/>
      </c>
      <c r="E272" s="237" t="str">
        <f t="shared" si="159"/>
        <v/>
      </c>
      <c r="F272" s="237" t="str">
        <f t="shared" si="160"/>
        <v/>
      </c>
      <c r="G272" s="238" t="str">
        <f t="shared" si="161"/>
        <v/>
      </c>
      <c r="H272" s="239" t="str">
        <f t="shared" si="162"/>
        <v/>
      </c>
      <c r="I272" s="237" t="str">
        <f t="shared" si="163"/>
        <v/>
      </c>
      <c r="J272" s="240" t="str">
        <f t="shared" si="164"/>
        <v/>
      </c>
      <c r="K272" s="241" t="str">
        <f t="shared" si="142"/>
        <v/>
      </c>
      <c r="L272" s="242" t="str">
        <f t="shared" si="143"/>
        <v/>
      </c>
      <c r="M272" s="242" t="str">
        <f t="shared" si="144"/>
        <v/>
      </c>
      <c r="N272" s="242" t="str">
        <f t="shared" si="145"/>
        <v/>
      </c>
      <c r="O272" s="243" t="str">
        <f t="shared" si="126"/>
        <v/>
      </c>
      <c r="P272" s="244" t="str">
        <f t="shared" si="146"/>
        <v/>
      </c>
      <c r="Q272" s="244" t="str">
        <f t="shared" si="165"/>
        <v/>
      </c>
      <c r="R272" s="244"/>
      <c r="S272" s="245" t="str">
        <f t="shared" si="147"/>
        <v/>
      </c>
      <c r="T272" s="244" t="str">
        <f t="shared" si="148"/>
        <v/>
      </c>
      <c r="U272" s="244" t="str">
        <f t="shared" si="166"/>
        <v/>
      </c>
      <c r="V272" s="244"/>
      <c r="W272" s="244" t="str">
        <f t="shared" si="167"/>
        <v/>
      </c>
      <c r="X272" s="246" t="str">
        <f t="shared" si="127"/>
        <v/>
      </c>
      <c r="Y272" s="240" t="str">
        <f>+IF(B272="","",ROUND(J272-K272,2))</f>
        <v/>
      </c>
      <c r="Z272" s="240">
        <f t="shared" si="150"/>
        <v>0</v>
      </c>
      <c r="AA272" s="240"/>
      <c r="AB272" s="240">
        <f t="shared" si="128"/>
        <v>0</v>
      </c>
      <c r="AC272" s="244" t="str">
        <f t="shared" si="129"/>
        <v/>
      </c>
      <c r="AD272" s="244" t="str">
        <f t="shared" si="130"/>
        <v/>
      </c>
      <c r="AE272" s="247">
        <f t="shared" si="131"/>
        <v>0</v>
      </c>
      <c r="AF272" s="247" t="str">
        <f t="shared" si="132"/>
        <v/>
      </c>
      <c r="AG272" s="244" t="str">
        <f t="shared" si="133"/>
        <v/>
      </c>
      <c r="AH272" s="61" t="str">
        <f t="shared" si="151"/>
        <v/>
      </c>
      <c r="AI272" s="248">
        <f t="shared" si="152"/>
        <v>0</v>
      </c>
      <c r="AJ272" s="244">
        <f t="shared" si="134"/>
        <v>0</v>
      </c>
      <c r="AK272" s="25"/>
      <c r="AL272" s="249">
        <f t="shared" si="135"/>
        <v>0</v>
      </c>
      <c r="AM272" s="250">
        <f t="shared" si="153"/>
        <v>0</v>
      </c>
      <c r="AN272" s="16"/>
      <c r="AO272" s="251" t="e">
        <f>I272 + AO271</f>
        <v>#VALUE!</v>
      </c>
      <c r="AP272" s="252" t="e">
        <f t="shared" si="136"/>
        <v>#VALUE!</v>
      </c>
      <c r="AQ272" s="253" t="e">
        <f t="shared" ca="1" si="155"/>
        <v>#DIV/0!</v>
      </c>
      <c r="AR272" s="253" t="e">
        <f t="shared" ca="1" si="137"/>
        <v>#DIV/0!</v>
      </c>
      <c r="AS272" s="254" t="e">
        <f t="shared" ca="1" si="156"/>
        <v>#VALUE!</v>
      </c>
      <c r="AT272" s="253" t="e">
        <f t="shared" ca="1" si="138"/>
        <v>#DIV/0!</v>
      </c>
      <c r="AU272" s="253" t="e">
        <f t="shared" ca="1" si="139"/>
        <v>#DIV/0!</v>
      </c>
    </row>
    <row r="273" spans="1:47" outlineLevel="1" x14ac:dyDescent="0.3">
      <c r="A273" s="52" t="str">
        <f t="shared" si="157"/>
        <v/>
      </c>
      <c r="B273" s="52" t="str">
        <f t="shared" si="140"/>
        <v/>
      </c>
      <c r="C273" s="236" t="str">
        <f t="shared" ref="C273:C292" si="168">IF(A273="","",IF(OR(MONTH(EDATE($Q$6,E273))=$H$16,MONTH(EDATE($Q$6,E273))=$H$17),IF(ABS($H$17-$H$16)=1,EDATE($Q$6,E273+2),EDATE($Q$6,E273+1)),EDATE($Q$6,E273)))</f>
        <v/>
      </c>
      <c r="D273" s="236" t="str">
        <f t="shared" ref="D273:D292" si="169">IF(A273="","",IF(OR(MONTH(C273)=$H$18,MONTH(C273)=$H$19),"D",""))</f>
        <v/>
      </c>
      <c r="E273" s="237" t="str">
        <f>IF(B273="","",IF(OR(MONTH(DATE(YEAR(C272) + 1/12,MONTH(C272)+1,DAY(C272)))=$H$16,MONTH(DATE(YEAR(C272) + 1/12,MONTH(C272)+1,DAY(C272)))=$H$17),IF(ABS($H$17-$H$16)=1,E272+1,E272 + 2),E272 + 1))</f>
        <v/>
      </c>
      <c r="F273" s="237" t="str">
        <f t="shared" ref="F273:F292" si="170">IF(B273="","",F272+1)</f>
        <v/>
      </c>
      <c r="G273" s="238" t="str">
        <f t="shared" ref="G273:G292" si="171">IF(B273="","",$Q$9)</f>
        <v/>
      </c>
      <c r="H273" s="239" t="str">
        <f t="shared" ref="H273:H292" si="172">IF(B273="","",$H$10)</f>
        <v/>
      </c>
      <c r="I273" s="237" t="str">
        <f t="shared" ref="I273:I292" si="173">IF(B273="","",C273-C272)</f>
        <v/>
      </c>
      <c r="J273" s="240" t="str">
        <f t="shared" ref="J273:J292" si="174">IF(B273="","",Y272)</f>
        <v/>
      </c>
      <c r="K273" s="241" t="str">
        <f t="shared" si="142"/>
        <v/>
      </c>
      <c r="L273" s="242" t="str">
        <f t="shared" si="143"/>
        <v/>
      </c>
      <c r="M273" s="242" t="str">
        <f t="shared" ref="M273:M292" si="175">+IF(B273="","",IF(ISERROR(MATCH(MONTH(C273),$H$18:$H$19,0))=FALSE,$J$23,0)  + $J$23)</f>
        <v/>
      </c>
      <c r="N273" s="242" t="str">
        <f t="shared" ref="N273:N292" si="176">+IF(B273="","",L273+M273)</f>
        <v/>
      </c>
      <c r="O273" s="243" t="str">
        <f t="shared" ref="O273:O292" si="177">IF(B273="","",K273+N273)</f>
        <v/>
      </c>
      <c r="P273" s="244" t="str">
        <f t="shared" ref="P273:P292" si="178">+IF(B273="","",$J$27)</f>
        <v/>
      </c>
      <c r="Q273" s="244" t="str">
        <f t="shared" ref="Q273:Q292" si="179">+IF(B273="","",ROUND($H$9*J273/30*$I273,2)-S273)</f>
        <v/>
      </c>
      <c r="R273" s="244"/>
      <c r="S273" s="245" t="str">
        <f t="shared" ref="S273:S292" si="180">IF(B273="","",IF(E273-E272&gt;1,ROUNDDOWN($J273*$H$9/30*(DATE(YEAR($C273),MONTH($C273)-1,DAY($C273))-C272),2),0))</f>
        <v/>
      </c>
      <c r="T273" s="244" t="str">
        <f t="shared" ref="T273:T292" si="181">IF(B273="","",Q273+R273+S273)</f>
        <v/>
      </c>
      <c r="U273" s="244" t="str">
        <f t="shared" ref="U273:U292" si="182">+IF(B273="","",$J$28)</f>
        <v/>
      </c>
      <c r="V273" s="244"/>
      <c r="W273" s="244" t="str">
        <f t="shared" ref="W273:W292" si="183">+IF(B273="","",U273+V273)</f>
        <v/>
      </c>
      <c r="X273" s="246" t="str">
        <f t="shared" ref="X273:X289" si="184">IF(B273="","",IF(B273="","",O273+P273+Q273+R273+S273+W273))</f>
        <v/>
      </c>
      <c r="Y273" s="240" t="str">
        <f t="shared" ref="Y273:Y292" si="185">+IF(B273="","",ROUND(J273-K273,2))</f>
        <v/>
      </c>
      <c r="Z273" s="240">
        <f t="shared" si="150"/>
        <v>0</v>
      </c>
      <c r="AA273" s="240"/>
      <c r="AB273" s="240">
        <f t="shared" ref="AB273:AB292" si="186">SUM(K273:M273)</f>
        <v>0</v>
      </c>
      <c r="AC273" s="244" t="str">
        <f t="shared" ref="AC273:AC292" si="187">+L273</f>
        <v/>
      </c>
      <c r="AD273" s="244" t="str">
        <f t="shared" ref="AD273:AD292" si="188">+Q273</f>
        <v/>
      </c>
      <c r="AE273" s="247">
        <f t="shared" ref="AE273:AE292" si="189">+R273</f>
        <v>0</v>
      </c>
      <c r="AF273" s="247" t="str">
        <f t="shared" ref="AF273:AF292" si="190">+S273</f>
        <v/>
      </c>
      <c r="AG273" s="244" t="str">
        <f t="shared" ref="AG273:AG289" si="191">IF(B273="","",AC273+K273 + P273 + W273+AD273+AE273 + M273 + AF273)</f>
        <v/>
      </c>
      <c r="AH273" s="61" t="str">
        <f t="shared" ref="AH273:AH285" si="192">IF(B273="","",IF(D273="D",$J$24*2,$J$24)+Q273)</f>
        <v/>
      </c>
      <c r="AI273" s="248">
        <f t="shared" ref="AI273:AI285" si="193">+IF(C273="",0,C273)</f>
        <v>0</v>
      </c>
      <c r="AJ273" s="244">
        <f t="shared" ref="AJ273:AJ285" si="194">+IF(AG273="",0,AG273)</f>
        <v>0</v>
      </c>
      <c r="AK273" s="25"/>
      <c r="AL273" s="249">
        <f t="shared" ref="AL273:AL332" si="195">+IFERROR(AG273-X273,0)</f>
        <v>0</v>
      </c>
      <c r="AM273" s="250">
        <f t="shared" ref="AM273:AM332" si="196">+IFERROR(AC273-L273,0)</f>
        <v>0</v>
      </c>
      <c r="AN273" s="16"/>
      <c r="AO273" s="251" t="e">
        <f t="shared" ref="AO273:AO332" si="197">I273 + AO272</f>
        <v>#VALUE!</v>
      </c>
      <c r="AP273" s="252" t="e">
        <f t="shared" ref="AP273:AP332" si="198">(1/((1+($J$8/100))^(AO273/$Q$9))*1) * IF(D273="D",2,1)</f>
        <v>#VALUE!</v>
      </c>
      <c r="AQ273" s="253" t="e">
        <f t="shared" ca="1" si="155"/>
        <v>#DIV/0!</v>
      </c>
      <c r="AR273" s="253" t="e">
        <f t="shared" ca="1" si="137"/>
        <v>#DIV/0!</v>
      </c>
      <c r="AS273" s="254" t="e">
        <f t="shared" ca="1" si="156"/>
        <v>#VALUE!</v>
      </c>
      <c r="AT273" s="253" t="e">
        <f t="shared" ca="1" si="138"/>
        <v>#DIV/0!</v>
      </c>
      <c r="AU273" s="253" t="e">
        <f t="shared" ca="1" si="139"/>
        <v>#DIV/0!</v>
      </c>
    </row>
    <row r="274" spans="1:47" outlineLevel="1" x14ac:dyDescent="0.3">
      <c r="A274" s="52" t="str">
        <f t="shared" si="157"/>
        <v/>
      </c>
      <c r="B274" s="52" t="str">
        <f t="shared" si="140"/>
        <v/>
      </c>
      <c r="C274" s="236" t="str">
        <f t="shared" si="168"/>
        <v/>
      </c>
      <c r="D274" s="236" t="str">
        <f t="shared" si="169"/>
        <v/>
      </c>
      <c r="E274" s="237" t="str">
        <f t="shared" si="159"/>
        <v/>
      </c>
      <c r="F274" s="237" t="str">
        <f t="shared" si="170"/>
        <v/>
      </c>
      <c r="G274" s="238" t="str">
        <f t="shared" si="171"/>
        <v/>
      </c>
      <c r="H274" s="239" t="str">
        <f t="shared" si="172"/>
        <v/>
      </c>
      <c r="I274" s="237" t="str">
        <f t="shared" si="173"/>
        <v/>
      </c>
      <c r="J274" s="240" t="str">
        <f t="shared" si="174"/>
        <v/>
      </c>
      <c r="K274" s="241" t="str">
        <f t="shared" si="142"/>
        <v/>
      </c>
      <c r="L274" s="242" t="str">
        <f t="shared" si="143"/>
        <v/>
      </c>
      <c r="M274" s="242" t="str">
        <f t="shared" si="175"/>
        <v/>
      </c>
      <c r="N274" s="242" t="str">
        <f t="shared" si="176"/>
        <v/>
      </c>
      <c r="O274" s="243" t="str">
        <f t="shared" si="177"/>
        <v/>
      </c>
      <c r="P274" s="244" t="str">
        <f t="shared" si="178"/>
        <v/>
      </c>
      <c r="Q274" s="244" t="str">
        <f t="shared" si="179"/>
        <v/>
      </c>
      <c r="R274" s="244"/>
      <c r="S274" s="245" t="str">
        <f t="shared" si="180"/>
        <v/>
      </c>
      <c r="T274" s="244" t="str">
        <f t="shared" si="181"/>
        <v/>
      </c>
      <c r="U274" s="244" t="str">
        <f t="shared" si="182"/>
        <v/>
      </c>
      <c r="V274" s="244"/>
      <c r="W274" s="244" t="str">
        <f t="shared" si="183"/>
        <v/>
      </c>
      <c r="X274" s="246" t="str">
        <f t="shared" si="184"/>
        <v/>
      </c>
      <c r="Y274" s="240" t="str">
        <f t="shared" si="185"/>
        <v/>
      </c>
      <c r="Z274" s="240">
        <f t="shared" si="150"/>
        <v>0</v>
      </c>
      <c r="AA274" s="240"/>
      <c r="AB274" s="240">
        <f t="shared" si="186"/>
        <v>0</v>
      </c>
      <c r="AC274" s="244" t="str">
        <f t="shared" si="187"/>
        <v/>
      </c>
      <c r="AD274" s="244" t="str">
        <f t="shared" si="188"/>
        <v/>
      </c>
      <c r="AE274" s="247">
        <f t="shared" si="189"/>
        <v>0</v>
      </c>
      <c r="AF274" s="247" t="str">
        <f t="shared" si="190"/>
        <v/>
      </c>
      <c r="AG274" s="244" t="str">
        <f t="shared" si="191"/>
        <v/>
      </c>
      <c r="AH274" s="61" t="str">
        <f t="shared" si="192"/>
        <v/>
      </c>
      <c r="AI274" s="248">
        <f t="shared" si="193"/>
        <v>0</v>
      </c>
      <c r="AJ274" s="244">
        <f t="shared" si="194"/>
        <v>0</v>
      </c>
      <c r="AK274" s="25"/>
      <c r="AL274" s="249">
        <f t="shared" si="195"/>
        <v>0</v>
      </c>
      <c r="AM274" s="250">
        <f t="shared" si="196"/>
        <v>0</v>
      </c>
      <c r="AN274" s="16"/>
      <c r="AO274" s="251" t="e">
        <f t="shared" si="197"/>
        <v>#VALUE!</v>
      </c>
      <c r="AP274" s="252" t="e">
        <f t="shared" si="198"/>
        <v>#VALUE!</v>
      </c>
      <c r="AQ274" s="253" t="e">
        <f t="shared" ca="1" si="155"/>
        <v>#DIV/0!</v>
      </c>
      <c r="AR274" s="253" t="e">
        <f t="shared" ca="1" si="137"/>
        <v>#DIV/0!</v>
      </c>
      <c r="AS274" s="254" t="e">
        <f t="shared" ca="1" si="156"/>
        <v>#VALUE!</v>
      </c>
      <c r="AT274" s="253" t="e">
        <f t="shared" ca="1" si="138"/>
        <v>#DIV/0!</v>
      </c>
      <c r="AU274" s="253" t="e">
        <f t="shared" ca="1" si="139"/>
        <v>#DIV/0!</v>
      </c>
    </row>
    <row r="275" spans="1:47" outlineLevel="1" x14ac:dyDescent="0.3">
      <c r="A275" s="52" t="str">
        <f t="shared" si="157"/>
        <v/>
      </c>
      <c r="B275" s="52" t="str">
        <f t="shared" si="140"/>
        <v/>
      </c>
      <c r="C275" s="236" t="str">
        <f t="shared" si="168"/>
        <v/>
      </c>
      <c r="D275" s="236" t="str">
        <f t="shared" si="169"/>
        <v/>
      </c>
      <c r="E275" s="237" t="str">
        <f t="shared" si="159"/>
        <v/>
      </c>
      <c r="F275" s="237" t="str">
        <f t="shared" si="170"/>
        <v/>
      </c>
      <c r="G275" s="238" t="str">
        <f t="shared" si="171"/>
        <v/>
      </c>
      <c r="H275" s="239" t="str">
        <f t="shared" si="172"/>
        <v/>
      </c>
      <c r="I275" s="237" t="str">
        <f t="shared" si="173"/>
        <v/>
      </c>
      <c r="J275" s="240" t="str">
        <f t="shared" si="174"/>
        <v/>
      </c>
      <c r="K275" s="241" t="str">
        <f t="shared" si="142"/>
        <v/>
      </c>
      <c r="L275" s="242" t="str">
        <f t="shared" si="143"/>
        <v/>
      </c>
      <c r="M275" s="242" t="str">
        <f t="shared" si="175"/>
        <v/>
      </c>
      <c r="N275" s="242" t="str">
        <f t="shared" si="176"/>
        <v/>
      </c>
      <c r="O275" s="243" t="str">
        <f t="shared" si="177"/>
        <v/>
      </c>
      <c r="P275" s="244" t="str">
        <f t="shared" si="178"/>
        <v/>
      </c>
      <c r="Q275" s="244" t="str">
        <f t="shared" si="179"/>
        <v/>
      </c>
      <c r="R275" s="244"/>
      <c r="S275" s="245" t="str">
        <f t="shared" si="180"/>
        <v/>
      </c>
      <c r="T275" s="244" t="str">
        <f t="shared" si="181"/>
        <v/>
      </c>
      <c r="U275" s="244" t="str">
        <f t="shared" si="182"/>
        <v/>
      </c>
      <c r="V275" s="244"/>
      <c r="W275" s="244" t="str">
        <f t="shared" si="183"/>
        <v/>
      </c>
      <c r="X275" s="246" t="str">
        <f t="shared" si="184"/>
        <v/>
      </c>
      <c r="Y275" s="240" t="str">
        <f t="shared" si="185"/>
        <v/>
      </c>
      <c r="Z275" s="240">
        <f t="shared" si="150"/>
        <v>0</v>
      </c>
      <c r="AA275" s="240"/>
      <c r="AB275" s="240">
        <f t="shared" si="186"/>
        <v>0</v>
      </c>
      <c r="AC275" s="244" t="str">
        <f t="shared" si="187"/>
        <v/>
      </c>
      <c r="AD275" s="244" t="str">
        <f t="shared" si="188"/>
        <v/>
      </c>
      <c r="AE275" s="247">
        <f t="shared" si="189"/>
        <v>0</v>
      </c>
      <c r="AF275" s="247" t="str">
        <f t="shared" si="190"/>
        <v/>
      </c>
      <c r="AG275" s="244" t="str">
        <f t="shared" si="191"/>
        <v/>
      </c>
      <c r="AH275" s="61" t="str">
        <f t="shared" si="192"/>
        <v/>
      </c>
      <c r="AI275" s="248">
        <f t="shared" si="193"/>
        <v>0</v>
      </c>
      <c r="AJ275" s="244">
        <f t="shared" si="194"/>
        <v>0</v>
      </c>
      <c r="AK275" s="25"/>
      <c r="AL275" s="249">
        <f t="shared" si="195"/>
        <v>0</v>
      </c>
      <c r="AM275" s="250">
        <f t="shared" si="196"/>
        <v>0</v>
      </c>
      <c r="AN275" s="16"/>
      <c r="AO275" s="251" t="e">
        <f t="shared" si="197"/>
        <v>#VALUE!</v>
      </c>
      <c r="AP275" s="252" t="e">
        <f t="shared" si="198"/>
        <v>#VALUE!</v>
      </c>
      <c r="AQ275" s="253" t="e">
        <f t="shared" ca="1" si="155"/>
        <v>#DIV/0!</v>
      </c>
      <c r="AR275" s="253" t="e">
        <f t="shared" ca="1" si="137"/>
        <v>#DIV/0!</v>
      </c>
      <c r="AS275" s="254" t="e">
        <f t="shared" ca="1" si="156"/>
        <v>#VALUE!</v>
      </c>
      <c r="AT275" s="253" t="e">
        <f t="shared" ca="1" si="138"/>
        <v>#DIV/0!</v>
      </c>
      <c r="AU275" s="253" t="e">
        <f t="shared" ca="1" si="139"/>
        <v>#DIV/0!</v>
      </c>
    </row>
    <row r="276" spans="1:47" outlineLevel="1" x14ac:dyDescent="0.3">
      <c r="A276" s="52" t="str">
        <f t="shared" si="157"/>
        <v/>
      </c>
      <c r="B276" s="52" t="str">
        <f t="shared" si="140"/>
        <v/>
      </c>
      <c r="C276" s="236" t="str">
        <f t="shared" si="168"/>
        <v/>
      </c>
      <c r="D276" s="236" t="str">
        <f t="shared" si="169"/>
        <v/>
      </c>
      <c r="E276" s="237" t="str">
        <f t="shared" si="159"/>
        <v/>
      </c>
      <c r="F276" s="237" t="str">
        <f t="shared" si="170"/>
        <v/>
      </c>
      <c r="G276" s="238" t="str">
        <f t="shared" si="171"/>
        <v/>
      </c>
      <c r="H276" s="239" t="str">
        <f t="shared" si="172"/>
        <v/>
      </c>
      <c r="I276" s="237" t="str">
        <f t="shared" si="173"/>
        <v/>
      </c>
      <c r="J276" s="240" t="str">
        <f t="shared" si="174"/>
        <v/>
      </c>
      <c r="K276" s="241" t="str">
        <f t="shared" si="142"/>
        <v/>
      </c>
      <c r="L276" s="242" t="str">
        <f t="shared" si="143"/>
        <v/>
      </c>
      <c r="M276" s="242" t="str">
        <f t="shared" si="175"/>
        <v/>
      </c>
      <c r="N276" s="242" t="str">
        <f t="shared" si="176"/>
        <v/>
      </c>
      <c r="O276" s="243" t="str">
        <f t="shared" si="177"/>
        <v/>
      </c>
      <c r="P276" s="244" t="str">
        <f t="shared" si="178"/>
        <v/>
      </c>
      <c r="Q276" s="244" t="str">
        <f t="shared" si="179"/>
        <v/>
      </c>
      <c r="R276" s="244"/>
      <c r="S276" s="245" t="str">
        <f t="shared" si="180"/>
        <v/>
      </c>
      <c r="T276" s="244" t="str">
        <f t="shared" si="181"/>
        <v/>
      </c>
      <c r="U276" s="244" t="str">
        <f t="shared" si="182"/>
        <v/>
      </c>
      <c r="V276" s="244"/>
      <c r="W276" s="244" t="str">
        <f t="shared" si="183"/>
        <v/>
      </c>
      <c r="X276" s="246" t="str">
        <f t="shared" si="184"/>
        <v/>
      </c>
      <c r="Y276" s="240" t="str">
        <f t="shared" si="185"/>
        <v/>
      </c>
      <c r="Z276" s="240">
        <f t="shared" si="150"/>
        <v>0</v>
      </c>
      <c r="AA276" s="240"/>
      <c r="AB276" s="240">
        <f t="shared" si="186"/>
        <v>0</v>
      </c>
      <c r="AC276" s="244" t="str">
        <f t="shared" si="187"/>
        <v/>
      </c>
      <c r="AD276" s="244" t="str">
        <f t="shared" si="188"/>
        <v/>
      </c>
      <c r="AE276" s="247">
        <f t="shared" si="189"/>
        <v>0</v>
      </c>
      <c r="AF276" s="247" t="str">
        <f t="shared" si="190"/>
        <v/>
      </c>
      <c r="AG276" s="244" t="str">
        <f t="shared" si="191"/>
        <v/>
      </c>
      <c r="AH276" s="61" t="str">
        <f t="shared" si="192"/>
        <v/>
      </c>
      <c r="AI276" s="248">
        <f t="shared" si="193"/>
        <v>0</v>
      </c>
      <c r="AJ276" s="244">
        <f t="shared" si="194"/>
        <v>0</v>
      </c>
      <c r="AK276" s="25"/>
      <c r="AL276" s="249">
        <f t="shared" si="195"/>
        <v>0</v>
      </c>
      <c r="AM276" s="250">
        <f t="shared" si="196"/>
        <v>0</v>
      </c>
      <c r="AN276" s="16"/>
      <c r="AO276" s="251" t="e">
        <f t="shared" si="197"/>
        <v>#VALUE!</v>
      </c>
      <c r="AP276" s="252" t="e">
        <f t="shared" si="198"/>
        <v>#VALUE!</v>
      </c>
      <c r="AQ276" s="253" t="e">
        <f t="shared" ca="1" si="155"/>
        <v>#DIV/0!</v>
      </c>
      <c r="AR276" s="253" t="e">
        <f t="shared" ca="1" si="137"/>
        <v>#DIV/0!</v>
      </c>
      <c r="AS276" s="254" t="e">
        <f t="shared" ca="1" si="156"/>
        <v>#VALUE!</v>
      </c>
      <c r="AT276" s="253" t="e">
        <f t="shared" ca="1" si="138"/>
        <v>#DIV/0!</v>
      </c>
      <c r="AU276" s="253" t="e">
        <f t="shared" ca="1" si="139"/>
        <v>#DIV/0!</v>
      </c>
    </row>
    <row r="277" spans="1:47" outlineLevel="1" x14ac:dyDescent="0.3">
      <c r="A277" s="52" t="str">
        <f t="shared" si="157"/>
        <v/>
      </c>
      <c r="B277" s="52" t="str">
        <f t="shared" si="140"/>
        <v/>
      </c>
      <c r="C277" s="236" t="str">
        <f t="shared" si="168"/>
        <v/>
      </c>
      <c r="D277" s="236" t="str">
        <f t="shared" si="169"/>
        <v/>
      </c>
      <c r="E277" s="237" t="str">
        <f t="shared" si="159"/>
        <v/>
      </c>
      <c r="F277" s="237" t="str">
        <f t="shared" si="170"/>
        <v/>
      </c>
      <c r="G277" s="238" t="str">
        <f t="shared" si="171"/>
        <v/>
      </c>
      <c r="H277" s="239" t="str">
        <f t="shared" si="172"/>
        <v/>
      </c>
      <c r="I277" s="237" t="str">
        <f t="shared" si="173"/>
        <v/>
      </c>
      <c r="J277" s="240" t="str">
        <f t="shared" si="174"/>
        <v/>
      </c>
      <c r="K277" s="241" t="str">
        <f t="shared" si="142"/>
        <v/>
      </c>
      <c r="L277" s="242" t="str">
        <f t="shared" si="143"/>
        <v/>
      </c>
      <c r="M277" s="242" t="str">
        <f t="shared" si="175"/>
        <v/>
      </c>
      <c r="N277" s="242" t="str">
        <f t="shared" si="176"/>
        <v/>
      </c>
      <c r="O277" s="243" t="str">
        <f t="shared" si="177"/>
        <v/>
      </c>
      <c r="P277" s="244" t="str">
        <f t="shared" si="178"/>
        <v/>
      </c>
      <c r="Q277" s="244" t="str">
        <f t="shared" si="179"/>
        <v/>
      </c>
      <c r="R277" s="244"/>
      <c r="S277" s="245" t="str">
        <f t="shared" si="180"/>
        <v/>
      </c>
      <c r="T277" s="244" t="str">
        <f t="shared" si="181"/>
        <v/>
      </c>
      <c r="U277" s="244" t="str">
        <f t="shared" si="182"/>
        <v/>
      </c>
      <c r="V277" s="244"/>
      <c r="W277" s="244" t="str">
        <f t="shared" si="183"/>
        <v/>
      </c>
      <c r="X277" s="246" t="str">
        <f t="shared" si="184"/>
        <v/>
      </c>
      <c r="Y277" s="240" t="str">
        <f t="shared" si="185"/>
        <v/>
      </c>
      <c r="Z277" s="240">
        <f t="shared" si="150"/>
        <v>0</v>
      </c>
      <c r="AA277" s="240"/>
      <c r="AB277" s="240">
        <f t="shared" si="186"/>
        <v>0</v>
      </c>
      <c r="AC277" s="244" t="str">
        <f t="shared" si="187"/>
        <v/>
      </c>
      <c r="AD277" s="244" t="str">
        <f t="shared" si="188"/>
        <v/>
      </c>
      <c r="AE277" s="247">
        <f t="shared" si="189"/>
        <v>0</v>
      </c>
      <c r="AF277" s="247" t="str">
        <f t="shared" si="190"/>
        <v/>
      </c>
      <c r="AG277" s="244" t="str">
        <f t="shared" si="191"/>
        <v/>
      </c>
      <c r="AH277" s="61" t="str">
        <f t="shared" si="192"/>
        <v/>
      </c>
      <c r="AI277" s="248">
        <f t="shared" si="193"/>
        <v>0</v>
      </c>
      <c r="AJ277" s="244">
        <f t="shared" si="194"/>
        <v>0</v>
      </c>
      <c r="AK277" s="25"/>
      <c r="AL277" s="249">
        <f t="shared" si="195"/>
        <v>0</v>
      </c>
      <c r="AM277" s="250">
        <f t="shared" si="196"/>
        <v>0</v>
      </c>
      <c r="AN277" s="16"/>
      <c r="AO277" s="251" t="e">
        <f t="shared" si="197"/>
        <v>#VALUE!</v>
      </c>
      <c r="AP277" s="252" t="e">
        <f t="shared" si="198"/>
        <v>#VALUE!</v>
      </c>
      <c r="AQ277" s="253" t="e">
        <f t="shared" ca="1" si="155"/>
        <v>#DIV/0!</v>
      </c>
      <c r="AR277" s="253" t="e">
        <f t="shared" ca="1" si="137"/>
        <v>#DIV/0!</v>
      </c>
      <c r="AS277" s="254" t="e">
        <f t="shared" ca="1" si="156"/>
        <v>#VALUE!</v>
      </c>
      <c r="AT277" s="253" t="e">
        <f t="shared" ca="1" si="138"/>
        <v>#DIV/0!</v>
      </c>
      <c r="AU277" s="253" t="e">
        <f t="shared" ca="1" si="139"/>
        <v>#DIV/0!</v>
      </c>
    </row>
    <row r="278" spans="1:47" outlineLevel="1" x14ac:dyDescent="0.3">
      <c r="A278" s="52" t="str">
        <f t="shared" si="157"/>
        <v/>
      </c>
      <c r="B278" s="52" t="str">
        <f t="shared" si="140"/>
        <v/>
      </c>
      <c r="C278" s="236" t="str">
        <f t="shared" si="168"/>
        <v/>
      </c>
      <c r="D278" s="236" t="str">
        <f t="shared" si="169"/>
        <v/>
      </c>
      <c r="E278" s="237" t="str">
        <f t="shared" si="159"/>
        <v/>
      </c>
      <c r="F278" s="237" t="str">
        <f t="shared" si="170"/>
        <v/>
      </c>
      <c r="G278" s="238" t="str">
        <f t="shared" si="171"/>
        <v/>
      </c>
      <c r="H278" s="239" t="str">
        <f t="shared" si="172"/>
        <v/>
      </c>
      <c r="I278" s="237" t="str">
        <f t="shared" si="173"/>
        <v/>
      </c>
      <c r="J278" s="240" t="str">
        <f t="shared" si="174"/>
        <v/>
      </c>
      <c r="K278" s="241" t="str">
        <f t="shared" si="142"/>
        <v/>
      </c>
      <c r="L278" s="242" t="str">
        <f t="shared" si="143"/>
        <v/>
      </c>
      <c r="M278" s="242" t="str">
        <f t="shared" si="175"/>
        <v/>
      </c>
      <c r="N278" s="242" t="str">
        <f t="shared" si="176"/>
        <v/>
      </c>
      <c r="O278" s="243" t="str">
        <f t="shared" si="177"/>
        <v/>
      </c>
      <c r="P278" s="244" t="str">
        <f t="shared" si="178"/>
        <v/>
      </c>
      <c r="Q278" s="244" t="str">
        <f t="shared" si="179"/>
        <v/>
      </c>
      <c r="R278" s="244"/>
      <c r="S278" s="245" t="str">
        <f t="shared" si="180"/>
        <v/>
      </c>
      <c r="T278" s="244" t="str">
        <f t="shared" si="181"/>
        <v/>
      </c>
      <c r="U278" s="244" t="str">
        <f t="shared" si="182"/>
        <v/>
      </c>
      <c r="V278" s="244"/>
      <c r="W278" s="244" t="str">
        <f t="shared" si="183"/>
        <v/>
      </c>
      <c r="X278" s="246" t="str">
        <f t="shared" si="184"/>
        <v/>
      </c>
      <c r="Y278" s="240" t="str">
        <f t="shared" si="185"/>
        <v/>
      </c>
      <c r="Z278" s="240">
        <f t="shared" si="150"/>
        <v>0</v>
      </c>
      <c r="AA278" s="240"/>
      <c r="AB278" s="240">
        <f t="shared" si="186"/>
        <v>0</v>
      </c>
      <c r="AC278" s="244" t="str">
        <f t="shared" si="187"/>
        <v/>
      </c>
      <c r="AD278" s="244" t="str">
        <f t="shared" si="188"/>
        <v/>
      </c>
      <c r="AE278" s="247">
        <f t="shared" si="189"/>
        <v>0</v>
      </c>
      <c r="AF278" s="247" t="str">
        <f t="shared" si="190"/>
        <v/>
      </c>
      <c r="AG278" s="244" t="str">
        <f t="shared" si="191"/>
        <v/>
      </c>
      <c r="AH278" s="61" t="str">
        <f t="shared" si="192"/>
        <v/>
      </c>
      <c r="AI278" s="248">
        <f t="shared" si="193"/>
        <v>0</v>
      </c>
      <c r="AJ278" s="244">
        <f t="shared" si="194"/>
        <v>0</v>
      </c>
      <c r="AK278" s="25"/>
      <c r="AL278" s="249">
        <f t="shared" si="195"/>
        <v>0</v>
      </c>
      <c r="AM278" s="250">
        <f t="shared" si="196"/>
        <v>0</v>
      </c>
      <c r="AN278" s="16"/>
      <c r="AO278" s="251" t="e">
        <f t="shared" si="197"/>
        <v>#VALUE!</v>
      </c>
      <c r="AP278" s="252" t="e">
        <f t="shared" si="198"/>
        <v>#VALUE!</v>
      </c>
      <c r="AQ278" s="253" t="e">
        <f t="shared" ca="1" si="155"/>
        <v>#DIV/0!</v>
      </c>
      <c r="AR278" s="253" t="e">
        <f t="shared" ca="1" si="137"/>
        <v>#DIV/0!</v>
      </c>
      <c r="AS278" s="254" t="e">
        <f t="shared" ca="1" si="156"/>
        <v>#VALUE!</v>
      </c>
      <c r="AT278" s="253" t="e">
        <f t="shared" ca="1" si="138"/>
        <v>#DIV/0!</v>
      </c>
      <c r="AU278" s="253" t="e">
        <f t="shared" ca="1" si="139"/>
        <v>#DIV/0!</v>
      </c>
    </row>
    <row r="279" spans="1:47" outlineLevel="1" x14ac:dyDescent="0.3">
      <c r="A279" s="52" t="str">
        <f t="shared" si="157"/>
        <v/>
      </c>
      <c r="B279" s="52" t="str">
        <f t="shared" si="140"/>
        <v/>
      </c>
      <c r="C279" s="236" t="str">
        <f t="shared" si="168"/>
        <v/>
      </c>
      <c r="D279" s="236" t="str">
        <f t="shared" si="169"/>
        <v/>
      </c>
      <c r="E279" s="237" t="str">
        <f t="shared" si="159"/>
        <v/>
      </c>
      <c r="F279" s="237" t="str">
        <f t="shared" si="170"/>
        <v/>
      </c>
      <c r="G279" s="238" t="str">
        <f t="shared" si="171"/>
        <v/>
      </c>
      <c r="H279" s="239" t="str">
        <f t="shared" si="172"/>
        <v/>
      </c>
      <c r="I279" s="237" t="str">
        <f t="shared" si="173"/>
        <v/>
      </c>
      <c r="J279" s="240" t="str">
        <f t="shared" si="174"/>
        <v/>
      </c>
      <c r="K279" s="241" t="str">
        <f t="shared" si="142"/>
        <v/>
      </c>
      <c r="L279" s="242" t="str">
        <f t="shared" si="143"/>
        <v/>
      </c>
      <c r="M279" s="242" t="str">
        <f t="shared" si="175"/>
        <v/>
      </c>
      <c r="N279" s="242" t="str">
        <f t="shared" si="176"/>
        <v/>
      </c>
      <c r="O279" s="243" t="str">
        <f t="shared" si="177"/>
        <v/>
      </c>
      <c r="P279" s="244" t="str">
        <f t="shared" si="178"/>
        <v/>
      </c>
      <c r="Q279" s="244" t="str">
        <f t="shared" si="179"/>
        <v/>
      </c>
      <c r="R279" s="244"/>
      <c r="S279" s="245" t="str">
        <f t="shared" si="180"/>
        <v/>
      </c>
      <c r="T279" s="244" t="str">
        <f t="shared" si="181"/>
        <v/>
      </c>
      <c r="U279" s="244" t="str">
        <f t="shared" si="182"/>
        <v/>
      </c>
      <c r="V279" s="244"/>
      <c r="W279" s="244" t="str">
        <f t="shared" si="183"/>
        <v/>
      </c>
      <c r="X279" s="246" t="str">
        <f t="shared" si="184"/>
        <v/>
      </c>
      <c r="Y279" s="240" t="str">
        <f t="shared" si="185"/>
        <v/>
      </c>
      <c r="Z279" s="240">
        <f t="shared" si="150"/>
        <v>0</v>
      </c>
      <c r="AA279" s="240"/>
      <c r="AB279" s="240">
        <f t="shared" si="186"/>
        <v>0</v>
      </c>
      <c r="AC279" s="244" t="str">
        <f t="shared" si="187"/>
        <v/>
      </c>
      <c r="AD279" s="244" t="str">
        <f t="shared" si="188"/>
        <v/>
      </c>
      <c r="AE279" s="247">
        <f t="shared" si="189"/>
        <v>0</v>
      </c>
      <c r="AF279" s="247" t="str">
        <f t="shared" si="190"/>
        <v/>
      </c>
      <c r="AG279" s="244" t="str">
        <f t="shared" si="191"/>
        <v/>
      </c>
      <c r="AH279" s="61" t="str">
        <f t="shared" si="192"/>
        <v/>
      </c>
      <c r="AI279" s="248">
        <f t="shared" si="193"/>
        <v>0</v>
      </c>
      <c r="AJ279" s="244">
        <f t="shared" si="194"/>
        <v>0</v>
      </c>
      <c r="AK279" s="25"/>
      <c r="AL279" s="249">
        <f t="shared" si="195"/>
        <v>0</v>
      </c>
      <c r="AM279" s="250">
        <f t="shared" si="196"/>
        <v>0</v>
      </c>
      <c r="AN279" s="16"/>
      <c r="AO279" s="251" t="e">
        <f t="shared" si="197"/>
        <v>#VALUE!</v>
      </c>
      <c r="AP279" s="252" t="e">
        <f t="shared" si="198"/>
        <v>#VALUE!</v>
      </c>
      <c r="AQ279" s="253" t="e">
        <f t="shared" ca="1" si="155"/>
        <v>#DIV/0!</v>
      </c>
      <c r="AR279" s="253" t="e">
        <f t="shared" ca="1" si="137"/>
        <v>#DIV/0!</v>
      </c>
      <c r="AS279" s="254" t="e">
        <f t="shared" ca="1" si="156"/>
        <v>#VALUE!</v>
      </c>
      <c r="AT279" s="253" t="e">
        <f t="shared" ca="1" si="138"/>
        <v>#DIV/0!</v>
      </c>
      <c r="AU279" s="253" t="e">
        <f t="shared" ca="1" si="139"/>
        <v>#DIV/0!</v>
      </c>
    </row>
    <row r="280" spans="1:47" outlineLevel="1" x14ac:dyDescent="0.3">
      <c r="A280" s="52" t="str">
        <f t="shared" si="157"/>
        <v/>
      </c>
      <c r="B280" s="52" t="str">
        <f t="shared" si="140"/>
        <v/>
      </c>
      <c r="C280" s="236" t="str">
        <f t="shared" si="168"/>
        <v/>
      </c>
      <c r="D280" s="236" t="str">
        <f t="shared" si="169"/>
        <v/>
      </c>
      <c r="E280" s="237" t="str">
        <f t="shared" si="159"/>
        <v/>
      </c>
      <c r="F280" s="237" t="str">
        <f t="shared" si="170"/>
        <v/>
      </c>
      <c r="G280" s="238" t="str">
        <f t="shared" si="171"/>
        <v/>
      </c>
      <c r="H280" s="239" t="str">
        <f t="shared" si="172"/>
        <v/>
      </c>
      <c r="I280" s="237" t="str">
        <f t="shared" si="173"/>
        <v/>
      </c>
      <c r="J280" s="240" t="str">
        <f t="shared" si="174"/>
        <v/>
      </c>
      <c r="K280" s="241" t="str">
        <f t="shared" si="142"/>
        <v/>
      </c>
      <c r="L280" s="242" t="str">
        <f t="shared" si="143"/>
        <v/>
      </c>
      <c r="M280" s="242" t="str">
        <f t="shared" si="175"/>
        <v/>
      </c>
      <c r="N280" s="242" t="str">
        <f t="shared" si="176"/>
        <v/>
      </c>
      <c r="O280" s="243" t="str">
        <f t="shared" si="177"/>
        <v/>
      </c>
      <c r="P280" s="244" t="str">
        <f t="shared" si="178"/>
        <v/>
      </c>
      <c r="Q280" s="244" t="str">
        <f t="shared" si="179"/>
        <v/>
      </c>
      <c r="R280" s="244"/>
      <c r="S280" s="245" t="str">
        <f t="shared" si="180"/>
        <v/>
      </c>
      <c r="T280" s="244" t="str">
        <f t="shared" si="181"/>
        <v/>
      </c>
      <c r="U280" s="244" t="str">
        <f t="shared" si="182"/>
        <v/>
      </c>
      <c r="V280" s="244"/>
      <c r="W280" s="244" t="str">
        <f t="shared" si="183"/>
        <v/>
      </c>
      <c r="X280" s="246" t="str">
        <f t="shared" si="184"/>
        <v/>
      </c>
      <c r="Y280" s="240" t="str">
        <f t="shared" si="185"/>
        <v/>
      </c>
      <c r="Z280" s="240">
        <f t="shared" si="150"/>
        <v>0</v>
      </c>
      <c r="AA280" s="240"/>
      <c r="AB280" s="240">
        <f t="shared" si="186"/>
        <v>0</v>
      </c>
      <c r="AC280" s="244" t="str">
        <f t="shared" si="187"/>
        <v/>
      </c>
      <c r="AD280" s="244" t="str">
        <f t="shared" si="188"/>
        <v/>
      </c>
      <c r="AE280" s="247">
        <f t="shared" si="189"/>
        <v>0</v>
      </c>
      <c r="AF280" s="247" t="str">
        <f t="shared" si="190"/>
        <v/>
      </c>
      <c r="AG280" s="244" t="str">
        <f t="shared" si="191"/>
        <v/>
      </c>
      <c r="AH280" s="61" t="str">
        <f t="shared" si="192"/>
        <v/>
      </c>
      <c r="AI280" s="248">
        <f t="shared" si="193"/>
        <v>0</v>
      </c>
      <c r="AJ280" s="244">
        <f t="shared" si="194"/>
        <v>0</v>
      </c>
      <c r="AK280" s="25"/>
      <c r="AL280" s="249">
        <f t="shared" si="195"/>
        <v>0</v>
      </c>
      <c r="AM280" s="250">
        <f t="shared" si="196"/>
        <v>0</v>
      </c>
      <c r="AN280" s="16"/>
      <c r="AO280" s="251" t="e">
        <f t="shared" si="197"/>
        <v>#VALUE!</v>
      </c>
      <c r="AP280" s="252" t="e">
        <f t="shared" si="198"/>
        <v>#VALUE!</v>
      </c>
      <c r="AQ280" s="253" t="e">
        <f t="shared" ca="1" si="155"/>
        <v>#DIV/0!</v>
      </c>
      <c r="AR280" s="253" t="e">
        <f t="shared" ca="1" si="137"/>
        <v>#DIV/0!</v>
      </c>
      <c r="AS280" s="254" t="e">
        <f t="shared" ca="1" si="156"/>
        <v>#VALUE!</v>
      </c>
      <c r="AT280" s="253" t="e">
        <f t="shared" ca="1" si="138"/>
        <v>#DIV/0!</v>
      </c>
      <c r="AU280" s="253" t="e">
        <f t="shared" ca="1" si="139"/>
        <v>#DIV/0!</v>
      </c>
    </row>
    <row r="281" spans="1:47" outlineLevel="1" x14ac:dyDescent="0.3">
      <c r="A281" s="52" t="str">
        <f t="shared" si="157"/>
        <v/>
      </c>
      <c r="B281" s="52" t="str">
        <f t="shared" si="140"/>
        <v/>
      </c>
      <c r="C281" s="236" t="str">
        <f t="shared" si="168"/>
        <v/>
      </c>
      <c r="D281" s="236" t="str">
        <f t="shared" si="169"/>
        <v/>
      </c>
      <c r="E281" s="237" t="str">
        <f t="shared" si="159"/>
        <v/>
      </c>
      <c r="F281" s="237" t="str">
        <f t="shared" si="170"/>
        <v/>
      </c>
      <c r="G281" s="238" t="str">
        <f t="shared" si="171"/>
        <v/>
      </c>
      <c r="H281" s="239" t="str">
        <f t="shared" si="172"/>
        <v/>
      </c>
      <c r="I281" s="237" t="str">
        <f t="shared" si="173"/>
        <v/>
      </c>
      <c r="J281" s="240" t="str">
        <f t="shared" si="174"/>
        <v/>
      </c>
      <c r="K281" s="241" t="str">
        <f t="shared" si="142"/>
        <v/>
      </c>
      <c r="L281" s="242" t="str">
        <f t="shared" si="143"/>
        <v/>
      </c>
      <c r="M281" s="242" t="str">
        <f t="shared" si="175"/>
        <v/>
      </c>
      <c r="N281" s="242" t="str">
        <f t="shared" si="176"/>
        <v/>
      </c>
      <c r="O281" s="243" t="str">
        <f t="shared" si="177"/>
        <v/>
      </c>
      <c r="P281" s="244" t="str">
        <f t="shared" si="178"/>
        <v/>
      </c>
      <c r="Q281" s="244" t="str">
        <f t="shared" si="179"/>
        <v/>
      </c>
      <c r="R281" s="244"/>
      <c r="S281" s="245" t="str">
        <f t="shared" si="180"/>
        <v/>
      </c>
      <c r="T281" s="244" t="str">
        <f t="shared" si="181"/>
        <v/>
      </c>
      <c r="U281" s="244" t="str">
        <f t="shared" si="182"/>
        <v/>
      </c>
      <c r="V281" s="244"/>
      <c r="W281" s="244" t="str">
        <f t="shared" si="183"/>
        <v/>
      </c>
      <c r="X281" s="246" t="str">
        <f t="shared" si="184"/>
        <v/>
      </c>
      <c r="Y281" s="240" t="str">
        <f t="shared" si="185"/>
        <v/>
      </c>
      <c r="Z281" s="240">
        <f t="shared" si="150"/>
        <v>0</v>
      </c>
      <c r="AA281" s="240"/>
      <c r="AB281" s="240">
        <f t="shared" si="186"/>
        <v>0</v>
      </c>
      <c r="AC281" s="244" t="str">
        <f t="shared" si="187"/>
        <v/>
      </c>
      <c r="AD281" s="244" t="str">
        <f t="shared" si="188"/>
        <v/>
      </c>
      <c r="AE281" s="247">
        <f t="shared" si="189"/>
        <v>0</v>
      </c>
      <c r="AF281" s="247" t="str">
        <f t="shared" si="190"/>
        <v/>
      </c>
      <c r="AG281" s="244" t="str">
        <f t="shared" si="191"/>
        <v/>
      </c>
      <c r="AH281" s="61" t="str">
        <f t="shared" si="192"/>
        <v/>
      </c>
      <c r="AI281" s="248">
        <f t="shared" si="193"/>
        <v>0</v>
      </c>
      <c r="AJ281" s="244">
        <f t="shared" si="194"/>
        <v>0</v>
      </c>
      <c r="AK281" s="25"/>
      <c r="AL281" s="249">
        <f t="shared" si="195"/>
        <v>0</v>
      </c>
      <c r="AM281" s="250">
        <f t="shared" si="196"/>
        <v>0</v>
      </c>
      <c r="AN281" s="16"/>
      <c r="AO281" s="251" t="e">
        <f t="shared" si="197"/>
        <v>#VALUE!</v>
      </c>
      <c r="AP281" s="252" t="e">
        <f t="shared" si="198"/>
        <v>#VALUE!</v>
      </c>
      <c r="AQ281" s="253" t="e">
        <f t="shared" ca="1" si="155"/>
        <v>#DIV/0!</v>
      </c>
      <c r="AR281" s="253" t="e">
        <f t="shared" ca="1" si="137"/>
        <v>#DIV/0!</v>
      </c>
      <c r="AS281" s="254" t="e">
        <f t="shared" ca="1" si="156"/>
        <v>#VALUE!</v>
      </c>
      <c r="AT281" s="253" t="e">
        <f t="shared" ca="1" si="138"/>
        <v>#DIV/0!</v>
      </c>
      <c r="AU281" s="253" t="e">
        <f t="shared" ca="1" si="139"/>
        <v>#DIV/0!</v>
      </c>
    </row>
    <row r="282" spans="1:47" outlineLevel="1" x14ac:dyDescent="0.3">
      <c r="A282" s="52" t="str">
        <f t="shared" si="157"/>
        <v/>
      </c>
      <c r="B282" s="52" t="str">
        <f t="shared" si="140"/>
        <v/>
      </c>
      <c r="C282" s="236" t="str">
        <f t="shared" si="168"/>
        <v/>
      </c>
      <c r="D282" s="236" t="str">
        <f t="shared" si="169"/>
        <v/>
      </c>
      <c r="E282" s="237" t="str">
        <f t="shared" si="159"/>
        <v/>
      </c>
      <c r="F282" s="237" t="str">
        <f t="shared" si="170"/>
        <v/>
      </c>
      <c r="G282" s="238" t="str">
        <f t="shared" si="171"/>
        <v/>
      </c>
      <c r="H282" s="239" t="str">
        <f t="shared" si="172"/>
        <v/>
      </c>
      <c r="I282" s="237" t="str">
        <f t="shared" si="173"/>
        <v/>
      </c>
      <c r="J282" s="240" t="str">
        <f t="shared" si="174"/>
        <v/>
      </c>
      <c r="K282" s="241" t="str">
        <f t="shared" si="142"/>
        <v/>
      </c>
      <c r="L282" s="242" t="str">
        <f t="shared" si="143"/>
        <v/>
      </c>
      <c r="M282" s="242" t="str">
        <f t="shared" si="175"/>
        <v/>
      </c>
      <c r="N282" s="242" t="str">
        <f t="shared" si="176"/>
        <v/>
      </c>
      <c r="O282" s="243" t="str">
        <f t="shared" si="177"/>
        <v/>
      </c>
      <c r="P282" s="244" t="str">
        <f t="shared" si="178"/>
        <v/>
      </c>
      <c r="Q282" s="244" t="str">
        <f t="shared" si="179"/>
        <v/>
      </c>
      <c r="R282" s="244"/>
      <c r="S282" s="245" t="str">
        <f t="shared" si="180"/>
        <v/>
      </c>
      <c r="T282" s="244" t="str">
        <f t="shared" si="181"/>
        <v/>
      </c>
      <c r="U282" s="244" t="str">
        <f t="shared" si="182"/>
        <v/>
      </c>
      <c r="V282" s="244"/>
      <c r="W282" s="244" t="str">
        <f t="shared" si="183"/>
        <v/>
      </c>
      <c r="X282" s="246" t="str">
        <f t="shared" si="184"/>
        <v/>
      </c>
      <c r="Y282" s="240" t="str">
        <f t="shared" si="185"/>
        <v/>
      </c>
      <c r="Z282" s="240">
        <f t="shared" si="150"/>
        <v>0</v>
      </c>
      <c r="AA282" s="240"/>
      <c r="AB282" s="240">
        <f t="shared" si="186"/>
        <v>0</v>
      </c>
      <c r="AC282" s="244" t="str">
        <f t="shared" si="187"/>
        <v/>
      </c>
      <c r="AD282" s="244" t="str">
        <f t="shared" si="188"/>
        <v/>
      </c>
      <c r="AE282" s="247">
        <f t="shared" si="189"/>
        <v>0</v>
      </c>
      <c r="AF282" s="247" t="str">
        <f t="shared" si="190"/>
        <v/>
      </c>
      <c r="AG282" s="244" t="str">
        <f t="shared" si="191"/>
        <v/>
      </c>
      <c r="AH282" s="61" t="str">
        <f t="shared" si="192"/>
        <v/>
      </c>
      <c r="AI282" s="248">
        <f t="shared" si="193"/>
        <v>0</v>
      </c>
      <c r="AJ282" s="244">
        <f t="shared" si="194"/>
        <v>0</v>
      </c>
      <c r="AK282" s="25"/>
      <c r="AL282" s="249">
        <f t="shared" si="195"/>
        <v>0</v>
      </c>
      <c r="AM282" s="250">
        <f t="shared" si="196"/>
        <v>0</v>
      </c>
      <c r="AN282" s="16"/>
      <c r="AO282" s="251" t="e">
        <f t="shared" si="197"/>
        <v>#VALUE!</v>
      </c>
      <c r="AP282" s="252" t="e">
        <f t="shared" si="198"/>
        <v>#VALUE!</v>
      </c>
      <c r="AQ282" s="253" t="e">
        <f t="shared" ca="1" si="155"/>
        <v>#DIV/0!</v>
      </c>
      <c r="AR282" s="253" t="e">
        <f t="shared" ca="1" si="137"/>
        <v>#DIV/0!</v>
      </c>
      <c r="AS282" s="254" t="e">
        <f t="shared" ca="1" si="156"/>
        <v>#VALUE!</v>
      </c>
      <c r="AT282" s="253" t="e">
        <f t="shared" ca="1" si="138"/>
        <v>#DIV/0!</v>
      </c>
      <c r="AU282" s="253" t="e">
        <f t="shared" ca="1" si="139"/>
        <v>#DIV/0!</v>
      </c>
    </row>
    <row r="283" spans="1:47" outlineLevel="1" x14ac:dyDescent="0.3">
      <c r="A283" s="52" t="str">
        <f t="shared" si="157"/>
        <v/>
      </c>
      <c r="B283" s="52" t="str">
        <f t="shared" si="140"/>
        <v/>
      </c>
      <c r="C283" s="236" t="str">
        <f t="shared" si="168"/>
        <v/>
      </c>
      <c r="D283" s="236" t="str">
        <f t="shared" si="169"/>
        <v/>
      </c>
      <c r="E283" s="237" t="str">
        <f t="shared" si="159"/>
        <v/>
      </c>
      <c r="F283" s="237" t="str">
        <f t="shared" si="170"/>
        <v/>
      </c>
      <c r="G283" s="238" t="str">
        <f t="shared" si="171"/>
        <v/>
      </c>
      <c r="H283" s="239" t="str">
        <f t="shared" si="172"/>
        <v/>
      </c>
      <c r="I283" s="237" t="str">
        <f t="shared" si="173"/>
        <v/>
      </c>
      <c r="J283" s="240" t="str">
        <f t="shared" si="174"/>
        <v/>
      </c>
      <c r="K283" s="241" t="str">
        <f t="shared" si="142"/>
        <v/>
      </c>
      <c r="L283" s="242" t="str">
        <f t="shared" si="143"/>
        <v/>
      </c>
      <c r="M283" s="242" t="str">
        <f t="shared" si="175"/>
        <v/>
      </c>
      <c r="N283" s="242" t="str">
        <f t="shared" si="176"/>
        <v/>
      </c>
      <c r="O283" s="243" t="str">
        <f t="shared" si="177"/>
        <v/>
      </c>
      <c r="P283" s="244" t="str">
        <f t="shared" si="178"/>
        <v/>
      </c>
      <c r="Q283" s="244" t="str">
        <f t="shared" si="179"/>
        <v/>
      </c>
      <c r="R283" s="244"/>
      <c r="S283" s="245" t="str">
        <f t="shared" si="180"/>
        <v/>
      </c>
      <c r="T283" s="244" t="str">
        <f t="shared" si="181"/>
        <v/>
      </c>
      <c r="U283" s="244" t="str">
        <f t="shared" si="182"/>
        <v/>
      </c>
      <c r="V283" s="244"/>
      <c r="W283" s="244" t="str">
        <f t="shared" si="183"/>
        <v/>
      </c>
      <c r="X283" s="246" t="str">
        <f t="shared" si="184"/>
        <v/>
      </c>
      <c r="Y283" s="240" t="str">
        <f t="shared" si="185"/>
        <v/>
      </c>
      <c r="Z283" s="240">
        <f t="shared" si="150"/>
        <v>0</v>
      </c>
      <c r="AA283" s="240"/>
      <c r="AB283" s="240">
        <f t="shared" si="186"/>
        <v>0</v>
      </c>
      <c r="AC283" s="244" t="str">
        <f t="shared" si="187"/>
        <v/>
      </c>
      <c r="AD283" s="244" t="str">
        <f t="shared" si="188"/>
        <v/>
      </c>
      <c r="AE283" s="247">
        <f t="shared" si="189"/>
        <v>0</v>
      </c>
      <c r="AF283" s="247" t="str">
        <f t="shared" si="190"/>
        <v/>
      </c>
      <c r="AG283" s="244" t="str">
        <f t="shared" si="191"/>
        <v/>
      </c>
      <c r="AH283" s="61" t="str">
        <f t="shared" si="192"/>
        <v/>
      </c>
      <c r="AI283" s="248">
        <f t="shared" si="193"/>
        <v>0</v>
      </c>
      <c r="AJ283" s="244">
        <f t="shared" si="194"/>
        <v>0</v>
      </c>
      <c r="AK283" s="25"/>
      <c r="AL283" s="249">
        <f t="shared" si="195"/>
        <v>0</v>
      </c>
      <c r="AM283" s="250">
        <f t="shared" si="196"/>
        <v>0</v>
      </c>
      <c r="AN283" s="16"/>
      <c r="AO283" s="251" t="e">
        <f t="shared" si="197"/>
        <v>#VALUE!</v>
      </c>
      <c r="AP283" s="252" t="e">
        <f t="shared" si="198"/>
        <v>#VALUE!</v>
      </c>
      <c r="AQ283" s="253" t="e">
        <f t="shared" ca="1" si="155"/>
        <v>#DIV/0!</v>
      </c>
      <c r="AR283" s="253" t="e">
        <f t="shared" ca="1" si="137"/>
        <v>#DIV/0!</v>
      </c>
      <c r="AS283" s="254" t="e">
        <f t="shared" ca="1" si="156"/>
        <v>#VALUE!</v>
      </c>
      <c r="AT283" s="253" t="e">
        <f t="shared" ca="1" si="138"/>
        <v>#DIV/0!</v>
      </c>
      <c r="AU283" s="253" t="e">
        <f t="shared" ca="1" si="139"/>
        <v>#DIV/0!</v>
      </c>
    </row>
    <row r="284" spans="1:47" outlineLevel="1" x14ac:dyDescent="0.3">
      <c r="A284" s="52" t="str">
        <f t="shared" si="157"/>
        <v/>
      </c>
      <c r="B284" s="52" t="str">
        <f t="shared" si="140"/>
        <v/>
      </c>
      <c r="C284" s="236" t="str">
        <f t="shared" si="168"/>
        <v/>
      </c>
      <c r="D284" s="236" t="str">
        <f t="shared" si="169"/>
        <v/>
      </c>
      <c r="E284" s="237" t="str">
        <f t="shared" si="159"/>
        <v/>
      </c>
      <c r="F284" s="237" t="str">
        <f t="shared" si="170"/>
        <v/>
      </c>
      <c r="G284" s="238" t="str">
        <f t="shared" si="171"/>
        <v/>
      </c>
      <c r="H284" s="239" t="str">
        <f t="shared" si="172"/>
        <v/>
      </c>
      <c r="I284" s="237" t="str">
        <f t="shared" si="173"/>
        <v/>
      </c>
      <c r="J284" s="240" t="str">
        <f t="shared" si="174"/>
        <v/>
      </c>
      <c r="K284" s="241" t="str">
        <f t="shared" si="142"/>
        <v/>
      </c>
      <c r="L284" s="242" t="str">
        <f t="shared" si="143"/>
        <v/>
      </c>
      <c r="M284" s="242" t="str">
        <f t="shared" si="175"/>
        <v/>
      </c>
      <c r="N284" s="242" t="str">
        <f t="shared" si="176"/>
        <v/>
      </c>
      <c r="O284" s="243" t="str">
        <f t="shared" si="177"/>
        <v/>
      </c>
      <c r="P284" s="244" t="str">
        <f t="shared" si="178"/>
        <v/>
      </c>
      <c r="Q284" s="244" t="str">
        <f t="shared" si="179"/>
        <v/>
      </c>
      <c r="R284" s="244"/>
      <c r="S284" s="245" t="str">
        <f t="shared" si="180"/>
        <v/>
      </c>
      <c r="T284" s="244" t="str">
        <f t="shared" si="181"/>
        <v/>
      </c>
      <c r="U284" s="244" t="str">
        <f t="shared" si="182"/>
        <v/>
      </c>
      <c r="V284" s="244"/>
      <c r="W284" s="244" t="str">
        <f t="shared" si="183"/>
        <v/>
      </c>
      <c r="X284" s="246" t="str">
        <f t="shared" si="184"/>
        <v/>
      </c>
      <c r="Y284" s="240" t="str">
        <f t="shared" si="185"/>
        <v/>
      </c>
      <c r="Z284" s="240">
        <f t="shared" si="150"/>
        <v>0</v>
      </c>
      <c r="AA284" s="240"/>
      <c r="AB284" s="240">
        <f t="shared" si="186"/>
        <v>0</v>
      </c>
      <c r="AC284" s="244" t="str">
        <f t="shared" si="187"/>
        <v/>
      </c>
      <c r="AD284" s="244" t="str">
        <f t="shared" si="188"/>
        <v/>
      </c>
      <c r="AE284" s="247">
        <f t="shared" si="189"/>
        <v>0</v>
      </c>
      <c r="AF284" s="247" t="str">
        <f t="shared" si="190"/>
        <v/>
      </c>
      <c r="AG284" s="244" t="str">
        <f t="shared" si="191"/>
        <v/>
      </c>
      <c r="AH284" s="61" t="str">
        <f t="shared" si="192"/>
        <v/>
      </c>
      <c r="AI284" s="248">
        <f t="shared" si="193"/>
        <v>0</v>
      </c>
      <c r="AJ284" s="244">
        <f t="shared" si="194"/>
        <v>0</v>
      </c>
      <c r="AK284" s="25"/>
      <c r="AL284" s="249">
        <f t="shared" si="195"/>
        <v>0</v>
      </c>
      <c r="AM284" s="250">
        <f t="shared" si="196"/>
        <v>0</v>
      </c>
      <c r="AN284" s="16"/>
      <c r="AO284" s="251" t="e">
        <f t="shared" si="197"/>
        <v>#VALUE!</v>
      </c>
      <c r="AP284" s="252" t="e">
        <f t="shared" si="198"/>
        <v>#VALUE!</v>
      </c>
      <c r="AQ284" s="253" t="e">
        <f t="shared" ca="1" si="155"/>
        <v>#DIV/0!</v>
      </c>
      <c r="AR284" s="253" t="e">
        <f t="shared" ca="1" si="137"/>
        <v>#DIV/0!</v>
      </c>
      <c r="AS284" s="254" t="e">
        <f t="shared" ca="1" si="156"/>
        <v>#VALUE!</v>
      </c>
      <c r="AT284" s="253" t="e">
        <f t="shared" ca="1" si="138"/>
        <v>#DIV/0!</v>
      </c>
      <c r="AU284" s="253" t="e">
        <f t="shared" ca="1" si="139"/>
        <v>#DIV/0!</v>
      </c>
    </row>
    <row r="285" spans="1:47" outlineLevel="1" x14ac:dyDescent="0.3">
      <c r="A285" s="52" t="str">
        <f t="shared" si="157"/>
        <v/>
      </c>
      <c r="B285" s="52" t="str">
        <f t="shared" si="140"/>
        <v/>
      </c>
      <c r="C285" s="236" t="str">
        <f t="shared" si="168"/>
        <v/>
      </c>
      <c r="D285" s="236" t="str">
        <f t="shared" si="169"/>
        <v/>
      </c>
      <c r="E285" s="237" t="str">
        <f t="shared" si="159"/>
        <v/>
      </c>
      <c r="F285" s="237" t="str">
        <f t="shared" si="170"/>
        <v/>
      </c>
      <c r="G285" s="238" t="str">
        <f t="shared" si="171"/>
        <v/>
      </c>
      <c r="H285" s="239" t="str">
        <f t="shared" si="172"/>
        <v/>
      </c>
      <c r="I285" s="237" t="str">
        <f t="shared" si="173"/>
        <v/>
      </c>
      <c r="J285" s="240" t="str">
        <f t="shared" si="174"/>
        <v/>
      </c>
      <c r="K285" s="241" t="str">
        <f t="shared" si="142"/>
        <v/>
      </c>
      <c r="L285" s="242" t="str">
        <f t="shared" si="143"/>
        <v/>
      </c>
      <c r="M285" s="242" t="str">
        <f t="shared" si="175"/>
        <v/>
      </c>
      <c r="N285" s="242" t="str">
        <f t="shared" si="176"/>
        <v/>
      </c>
      <c r="O285" s="243" t="str">
        <f t="shared" si="177"/>
        <v/>
      </c>
      <c r="P285" s="244" t="str">
        <f t="shared" si="178"/>
        <v/>
      </c>
      <c r="Q285" s="244" t="str">
        <f t="shared" si="179"/>
        <v/>
      </c>
      <c r="R285" s="244"/>
      <c r="S285" s="245" t="str">
        <f t="shared" si="180"/>
        <v/>
      </c>
      <c r="T285" s="244" t="str">
        <f t="shared" si="181"/>
        <v/>
      </c>
      <c r="U285" s="244" t="str">
        <f t="shared" si="182"/>
        <v/>
      </c>
      <c r="V285" s="244"/>
      <c r="W285" s="244" t="str">
        <f t="shared" si="183"/>
        <v/>
      </c>
      <c r="X285" s="246" t="str">
        <f t="shared" si="184"/>
        <v/>
      </c>
      <c r="Y285" s="240" t="str">
        <f t="shared" si="185"/>
        <v/>
      </c>
      <c r="Z285" s="240">
        <f t="shared" si="150"/>
        <v>0</v>
      </c>
      <c r="AA285" s="240"/>
      <c r="AB285" s="240">
        <f t="shared" si="186"/>
        <v>0</v>
      </c>
      <c r="AC285" s="244" t="str">
        <f t="shared" si="187"/>
        <v/>
      </c>
      <c r="AD285" s="244" t="str">
        <f t="shared" si="188"/>
        <v/>
      </c>
      <c r="AE285" s="247">
        <f t="shared" si="189"/>
        <v>0</v>
      </c>
      <c r="AF285" s="247" t="str">
        <f t="shared" si="190"/>
        <v/>
      </c>
      <c r="AG285" s="244" t="str">
        <f t="shared" si="191"/>
        <v/>
      </c>
      <c r="AH285" s="61" t="str">
        <f t="shared" si="192"/>
        <v/>
      </c>
      <c r="AI285" s="248">
        <f t="shared" si="193"/>
        <v>0</v>
      </c>
      <c r="AJ285" s="244">
        <f t="shared" si="194"/>
        <v>0</v>
      </c>
      <c r="AK285" s="25"/>
      <c r="AL285" s="249">
        <f t="shared" si="195"/>
        <v>0</v>
      </c>
      <c r="AM285" s="250">
        <f t="shared" si="196"/>
        <v>0</v>
      </c>
      <c r="AN285" s="16"/>
      <c r="AO285" s="251" t="e">
        <f t="shared" si="197"/>
        <v>#VALUE!</v>
      </c>
      <c r="AP285" s="252" t="e">
        <f t="shared" si="198"/>
        <v>#VALUE!</v>
      </c>
      <c r="AQ285" s="253" t="e">
        <f t="shared" ca="1" si="155"/>
        <v>#DIV/0!</v>
      </c>
      <c r="AR285" s="253" t="e">
        <f t="shared" ca="1" si="137"/>
        <v>#DIV/0!</v>
      </c>
      <c r="AS285" s="254" t="e">
        <f t="shared" ca="1" si="156"/>
        <v>#VALUE!</v>
      </c>
      <c r="AT285" s="253" t="e">
        <f t="shared" ca="1" si="138"/>
        <v>#DIV/0!</v>
      </c>
      <c r="AU285" s="253" t="e">
        <f t="shared" ca="1" si="139"/>
        <v>#DIV/0!</v>
      </c>
    </row>
    <row r="286" spans="1:47" outlineLevel="1" x14ac:dyDescent="0.3">
      <c r="A286" s="52" t="str">
        <f t="shared" si="157"/>
        <v/>
      </c>
      <c r="B286" s="52" t="str">
        <f t="shared" si="140"/>
        <v/>
      </c>
      <c r="C286" s="236" t="str">
        <f t="shared" si="168"/>
        <v/>
      </c>
      <c r="D286" s="236" t="str">
        <f t="shared" si="169"/>
        <v/>
      </c>
      <c r="E286" s="237" t="str">
        <f t="shared" si="159"/>
        <v/>
      </c>
      <c r="F286" s="237" t="str">
        <f t="shared" si="170"/>
        <v/>
      </c>
      <c r="G286" s="238" t="str">
        <f t="shared" si="171"/>
        <v/>
      </c>
      <c r="H286" s="239" t="str">
        <f t="shared" si="172"/>
        <v/>
      </c>
      <c r="I286" s="237" t="str">
        <f t="shared" si="173"/>
        <v/>
      </c>
      <c r="J286" s="240" t="str">
        <f t="shared" si="174"/>
        <v/>
      </c>
      <c r="K286" s="241" t="str">
        <f t="shared" si="142"/>
        <v/>
      </c>
      <c r="L286" s="242" t="str">
        <f t="shared" si="143"/>
        <v/>
      </c>
      <c r="M286" s="242" t="str">
        <f t="shared" si="175"/>
        <v/>
      </c>
      <c r="N286" s="242" t="str">
        <f t="shared" si="176"/>
        <v/>
      </c>
      <c r="O286" s="243" t="str">
        <f t="shared" si="177"/>
        <v/>
      </c>
      <c r="P286" s="244" t="str">
        <f t="shared" si="178"/>
        <v/>
      </c>
      <c r="Q286" s="244" t="str">
        <f t="shared" si="179"/>
        <v/>
      </c>
      <c r="R286" s="244"/>
      <c r="S286" s="245" t="str">
        <f t="shared" si="180"/>
        <v/>
      </c>
      <c r="T286" s="244" t="str">
        <f t="shared" si="181"/>
        <v/>
      </c>
      <c r="U286" s="244" t="str">
        <f t="shared" si="182"/>
        <v/>
      </c>
      <c r="V286" s="244"/>
      <c r="W286" s="244" t="str">
        <f t="shared" si="183"/>
        <v/>
      </c>
      <c r="X286" s="246" t="str">
        <f t="shared" si="184"/>
        <v/>
      </c>
      <c r="Y286" s="240" t="str">
        <f t="shared" si="185"/>
        <v/>
      </c>
      <c r="Z286" s="240">
        <f t="shared" si="150"/>
        <v>0</v>
      </c>
      <c r="AA286" s="240"/>
      <c r="AB286" s="240">
        <f t="shared" si="186"/>
        <v>0</v>
      </c>
      <c r="AC286" s="244" t="str">
        <f t="shared" si="187"/>
        <v/>
      </c>
      <c r="AD286" s="244" t="str">
        <f t="shared" si="188"/>
        <v/>
      </c>
      <c r="AE286" s="247">
        <f t="shared" si="189"/>
        <v>0</v>
      </c>
      <c r="AF286" s="247" t="str">
        <f t="shared" si="190"/>
        <v/>
      </c>
      <c r="AG286" s="244" t="str">
        <f t="shared" si="191"/>
        <v/>
      </c>
      <c r="AH286" s="61" t="str">
        <f t="shared" ref="AH286:AH332" si="199">IF(B286="","",IF(D286="D",$J$24*2,$J$24)+Q286)</f>
        <v/>
      </c>
      <c r="AI286" s="248">
        <f t="shared" ref="AI286:AI332" si="200">+IF(C286="",0,C286)</f>
        <v>0</v>
      </c>
      <c r="AJ286" s="244">
        <f t="shared" ref="AJ286:AJ332" si="201">+IF(AG286="",0,AG286)</f>
        <v>0</v>
      </c>
      <c r="AK286" s="25"/>
      <c r="AL286" s="249">
        <f t="shared" si="195"/>
        <v>0</v>
      </c>
      <c r="AM286" s="250">
        <f t="shared" si="196"/>
        <v>0</v>
      </c>
      <c r="AN286" s="16"/>
      <c r="AO286" s="251" t="e">
        <f t="shared" si="197"/>
        <v>#VALUE!</v>
      </c>
      <c r="AP286" s="252" t="e">
        <f t="shared" si="198"/>
        <v>#VALUE!</v>
      </c>
      <c r="AQ286" s="253" t="e">
        <f t="shared" ca="1" si="155"/>
        <v>#DIV/0!</v>
      </c>
      <c r="AR286" s="253" t="e">
        <f t="shared" ca="1" si="137"/>
        <v>#DIV/0!</v>
      </c>
      <c r="AS286" s="254" t="e">
        <f t="shared" ca="1" si="156"/>
        <v>#VALUE!</v>
      </c>
      <c r="AT286" s="253" t="e">
        <f t="shared" ca="1" si="138"/>
        <v>#DIV/0!</v>
      </c>
      <c r="AU286" s="253" t="e">
        <f t="shared" ca="1" si="139"/>
        <v>#DIV/0!</v>
      </c>
    </row>
    <row r="287" spans="1:47" outlineLevel="1" x14ac:dyDescent="0.3">
      <c r="A287" s="52" t="str">
        <f t="shared" si="157"/>
        <v/>
      </c>
      <c r="B287" s="52" t="str">
        <f t="shared" si="140"/>
        <v/>
      </c>
      <c r="C287" s="236" t="str">
        <f t="shared" si="168"/>
        <v/>
      </c>
      <c r="D287" s="236" t="str">
        <f t="shared" si="169"/>
        <v/>
      </c>
      <c r="E287" s="237" t="str">
        <f t="shared" si="159"/>
        <v/>
      </c>
      <c r="F287" s="237" t="str">
        <f t="shared" si="170"/>
        <v/>
      </c>
      <c r="G287" s="238" t="str">
        <f t="shared" si="171"/>
        <v/>
      </c>
      <c r="H287" s="239" t="str">
        <f t="shared" si="172"/>
        <v/>
      </c>
      <c r="I287" s="237" t="str">
        <f t="shared" si="173"/>
        <v/>
      </c>
      <c r="J287" s="240" t="str">
        <f t="shared" si="174"/>
        <v/>
      </c>
      <c r="K287" s="241" t="str">
        <f t="shared" si="142"/>
        <v/>
      </c>
      <c r="L287" s="242" t="str">
        <f t="shared" si="143"/>
        <v/>
      </c>
      <c r="M287" s="242" t="str">
        <f t="shared" si="175"/>
        <v/>
      </c>
      <c r="N287" s="242" t="str">
        <f t="shared" si="176"/>
        <v/>
      </c>
      <c r="O287" s="243" t="str">
        <f t="shared" si="177"/>
        <v/>
      </c>
      <c r="P287" s="244" t="str">
        <f t="shared" si="178"/>
        <v/>
      </c>
      <c r="Q287" s="244" t="str">
        <f t="shared" si="179"/>
        <v/>
      </c>
      <c r="R287" s="244"/>
      <c r="S287" s="245" t="str">
        <f t="shared" si="180"/>
        <v/>
      </c>
      <c r="T287" s="244" t="str">
        <f t="shared" si="181"/>
        <v/>
      </c>
      <c r="U287" s="244" t="str">
        <f t="shared" si="182"/>
        <v/>
      </c>
      <c r="V287" s="244"/>
      <c r="W287" s="244" t="str">
        <f t="shared" si="183"/>
        <v/>
      </c>
      <c r="X287" s="246" t="str">
        <f t="shared" si="184"/>
        <v/>
      </c>
      <c r="Y287" s="240" t="str">
        <f t="shared" si="185"/>
        <v/>
      </c>
      <c r="Z287" s="240">
        <f t="shared" si="150"/>
        <v>0</v>
      </c>
      <c r="AA287" s="240"/>
      <c r="AB287" s="240">
        <f t="shared" si="186"/>
        <v>0</v>
      </c>
      <c r="AC287" s="244" t="str">
        <f t="shared" si="187"/>
        <v/>
      </c>
      <c r="AD287" s="244" t="str">
        <f t="shared" si="188"/>
        <v/>
      </c>
      <c r="AE287" s="247">
        <f t="shared" si="189"/>
        <v>0</v>
      </c>
      <c r="AF287" s="247" t="str">
        <f t="shared" si="190"/>
        <v/>
      </c>
      <c r="AG287" s="244" t="str">
        <f t="shared" si="191"/>
        <v/>
      </c>
      <c r="AH287" s="61" t="str">
        <f t="shared" si="199"/>
        <v/>
      </c>
      <c r="AI287" s="248">
        <f t="shared" si="200"/>
        <v>0</v>
      </c>
      <c r="AJ287" s="244">
        <f t="shared" si="201"/>
        <v>0</v>
      </c>
      <c r="AK287" s="25"/>
      <c r="AL287" s="249">
        <f t="shared" si="195"/>
        <v>0</v>
      </c>
      <c r="AM287" s="250">
        <f t="shared" si="196"/>
        <v>0</v>
      </c>
      <c r="AN287" s="16"/>
      <c r="AO287" s="251" t="e">
        <f t="shared" si="197"/>
        <v>#VALUE!</v>
      </c>
      <c r="AP287" s="252" t="e">
        <f t="shared" si="198"/>
        <v>#VALUE!</v>
      </c>
      <c r="AQ287" s="253" t="e">
        <f t="shared" ca="1" si="155"/>
        <v>#DIV/0!</v>
      </c>
      <c r="AR287" s="253" t="e">
        <f t="shared" ca="1" si="137"/>
        <v>#DIV/0!</v>
      </c>
      <c r="AS287" s="254" t="e">
        <f t="shared" ca="1" si="156"/>
        <v>#VALUE!</v>
      </c>
      <c r="AT287" s="253" t="e">
        <f t="shared" ca="1" si="138"/>
        <v>#DIV/0!</v>
      </c>
      <c r="AU287" s="253" t="e">
        <f t="shared" ca="1" si="139"/>
        <v>#DIV/0!</v>
      </c>
    </row>
    <row r="288" spans="1:47" outlineLevel="1" x14ac:dyDescent="0.3">
      <c r="A288" s="52" t="str">
        <f t="shared" si="157"/>
        <v/>
      </c>
      <c r="B288" s="52" t="str">
        <f t="shared" si="140"/>
        <v/>
      </c>
      <c r="C288" s="236" t="str">
        <f t="shared" si="168"/>
        <v/>
      </c>
      <c r="D288" s="236" t="str">
        <f t="shared" si="169"/>
        <v/>
      </c>
      <c r="E288" s="237" t="str">
        <f t="shared" si="159"/>
        <v/>
      </c>
      <c r="F288" s="237" t="str">
        <f t="shared" si="170"/>
        <v/>
      </c>
      <c r="G288" s="238" t="str">
        <f t="shared" si="171"/>
        <v/>
      </c>
      <c r="H288" s="239" t="str">
        <f t="shared" si="172"/>
        <v/>
      </c>
      <c r="I288" s="237" t="str">
        <f t="shared" si="173"/>
        <v/>
      </c>
      <c r="J288" s="240" t="str">
        <f t="shared" si="174"/>
        <v/>
      </c>
      <c r="K288" s="241" t="str">
        <f t="shared" si="142"/>
        <v/>
      </c>
      <c r="L288" s="242" t="str">
        <f t="shared" si="143"/>
        <v/>
      </c>
      <c r="M288" s="242" t="str">
        <f t="shared" si="175"/>
        <v/>
      </c>
      <c r="N288" s="242" t="str">
        <f t="shared" si="176"/>
        <v/>
      </c>
      <c r="O288" s="243" t="str">
        <f t="shared" si="177"/>
        <v/>
      </c>
      <c r="P288" s="244" t="str">
        <f t="shared" si="178"/>
        <v/>
      </c>
      <c r="Q288" s="244" t="str">
        <f t="shared" si="179"/>
        <v/>
      </c>
      <c r="R288" s="244"/>
      <c r="S288" s="245" t="str">
        <f t="shared" si="180"/>
        <v/>
      </c>
      <c r="T288" s="244" t="str">
        <f t="shared" si="181"/>
        <v/>
      </c>
      <c r="U288" s="244" t="str">
        <f t="shared" si="182"/>
        <v/>
      </c>
      <c r="V288" s="244"/>
      <c r="W288" s="244" t="str">
        <f t="shared" si="183"/>
        <v/>
      </c>
      <c r="X288" s="246" t="str">
        <f t="shared" si="184"/>
        <v/>
      </c>
      <c r="Y288" s="240" t="str">
        <f t="shared" si="185"/>
        <v/>
      </c>
      <c r="Z288" s="240">
        <f t="shared" si="150"/>
        <v>0</v>
      </c>
      <c r="AA288" s="240"/>
      <c r="AB288" s="240">
        <f t="shared" si="186"/>
        <v>0</v>
      </c>
      <c r="AC288" s="244" t="str">
        <f t="shared" si="187"/>
        <v/>
      </c>
      <c r="AD288" s="244" t="str">
        <f t="shared" si="188"/>
        <v/>
      </c>
      <c r="AE288" s="247">
        <f t="shared" si="189"/>
        <v>0</v>
      </c>
      <c r="AF288" s="247" t="str">
        <f t="shared" si="190"/>
        <v/>
      </c>
      <c r="AG288" s="244" t="str">
        <f t="shared" si="191"/>
        <v/>
      </c>
      <c r="AH288" s="61" t="str">
        <f t="shared" si="199"/>
        <v/>
      </c>
      <c r="AI288" s="248">
        <f t="shared" si="200"/>
        <v>0</v>
      </c>
      <c r="AJ288" s="244">
        <f t="shared" si="201"/>
        <v>0</v>
      </c>
      <c r="AK288" s="25"/>
      <c r="AL288" s="249">
        <f t="shared" si="195"/>
        <v>0</v>
      </c>
      <c r="AM288" s="250">
        <f t="shared" si="196"/>
        <v>0</v>
      </c>
      <c r="AN288" s="16"/>
      <c r="AO288" s="251" t="e">
        <f t="shared" si="197"/>
        <v>#VALUE!</v>
      </c>
      <c r="AP288" s="252" t="e">
        <f t="shared" si="198"/>
        <v>#VALUE!</v>
      </c>
      <c r="AQ288" s="253" t="e">
        <f t="shared" ca="1" si="155"/>
        <v>#DIV/0!</v>
      </c>
      <c r="AR288" s="253" t="e">
        <f t="shared" ca="1" si="137"/>
        <v>#DIV/0!</v>
      </c>
      <c r="AS288" s="254" t="e">
        <f t="shared" ca="1" si="156"/>
        <v>#VALUE!</v>
      </c>
      <c r="AT288" s="253" t="e">
        <f t="shared" ca="1" si="138"/>
        <v>#DIV/0!</v>
      </c>
      <c r="AU288" s="253" t="e">
        <f t="shared" ca="1" si="139"/>
        <v>#DIV/0!</v>
      </c>
    </row>
    <row r="289" spans="1:47" outlineLevel="1" x14ac:dyDescent="0.3">
      <c r="A289" s="52" t="str">
        <f t="shared" si="157"/>
        <v/>
      </c>
      <c r="B289" s="52" t="str">
        <f t="shared" si="140"/>
        <v/>
      </c>
      <c r="C289" s="236" t="str">
        <f t="shared" si="168"/>
        <v/>
      </c>
      <c r="D289" s="236" t="str">
        <f t="shared" si="169"/>
        <v/>
      </c>
      <c r="E289" s="237" t="str">
        <f t="shared" si="159"/>
        <v/>
      </c>
      <c r="F289" s="237" t="str">
        <f t="shared" si="170"/>
        <v/>
      </c>
      <c r="G289" s="238" t="str">
        <f t="shared" si="171"/>
        <v/>
      </c>
      <c r="H289" s="239" t="str">
        <f t="shared" si="172"/>
        <v/>
      </c>
      <c r="I289" s="237" t="str">
        <f t="shared" si="173"/>
        <v/>
      </c>
      <c r="J289" s="240" t="str">
        <f t="shared" si="174"/>
        <v/>
      </c>
      <c r="K289" s="241" t="str">
        <f t="shared" si="142"/>
        <v/>
      </c>
      <c r="L289" s="242" t="str">
        <f t="shared" si="143"/>
        <v/>
      </c>
      <c r="M289" s="242" t="str">
        <f t="shared" si="175"/>
        <v/>
      </c>
      <c r="N289" s="242" t="str">
        <f t="shared" si="176"/>
        <v/>
      </c>
      <c r="O289" s="243" t="str">
        <f t="shared" si="177"/>
        <v/>
      </c>
      <c r="P289" s="244" t="str">
        <f t="shared" si="178"/>
        <v/>
      </c>
      <c r="Q289" s="244" t="str">
        <f t="shared" si="179"/>
        <v/>
      </c>
      <c r="R289" s="244"/>
      <c r="S289" s="245" t="str">
        <f t="shared" si="180"/>
        <v/>
      </c>
      <c r="T289" s="244" t="str">
        <f t="shared" si="181"/>
        <v/>
      </c>
      <c r="U289" s="244" t="str">
        <f t="shared" si="182"/>
        <v/>
      </c>
      <c r="V289" s="244"/>
      <c r="W289" s="244" t="str">
        <f t="shared" si="183"/>
        <v/>
      </c>
      <c r="X289" s="246" t="str">
        <f t="shared" si="184"/>
        <v/>
      </c>
      <c r="Y289" s="240" t="str">
        <f t="shared" si="185"/>
        <v/>
      </c>
      <c r="Z289" s="240">
        <f t="shared" si="150"/>
        <v>0</v>
      </c>
      <c r="AA289" s="240"/>
      <c r="AB289" s="240">
        <f t="shared" si="186"/>
        <v>0</v>
      </c>
      <c r="AC289" s="244" t="str">
        <f t="shared" si="187"/>
        <v/>
      </c>
      <c r="AD289" s="244" t="str">
        <f t="shared" si="188"/>
        <v/>
      </c>
      <c r="AE289" s="247">
        <f t="shared" si="189"/>
        <v>0</v>
      </c>
      <c r="AF289" s="247" t="str">
        <f t="shared" si="190"/>
        <v/>
      </c>
      <c r="AG289" s="244" t="str">
        <f t="shared" si="191"/>
        <v/>
      </c>
      <c r="AH289" s="61" t="str">
        <f t="shared" si="199"/>
        <v/>
      </c>
      <c r="AI289" s="248">
        <f t="shared" si="200"/>
        <v>0</v>
      </c>
      <c r="AJ289" s="244">
        <f t="shared" si="201"/>
        <v>0</v>
      </c>
      <c r="AK289" s="25"/>
      <c r="AL289" s="249">
        <f t="shared" si="195"/>
        <v>0</v>
      </c>
      <c r="AM289" s="250">
        <f t="shared" si="196"/>
        <v>0</v>
      </c>
      <c r="AN289" s="16"/>
      <c r="AO289" s="251" t="e">
        <f t="shared" si="197"/>
        <v>#VALUE!</v>
      </c>
      <c r="AP289" s="252" t="e">
        <f t="shared" si="198"/>
        <v>#VALUE!</v>
      </c>
      <c r="AQ289" s="253" t="e">
        <f t="shared" ca="1" si="155"/>
        <v>#DIV/0!</v>
      </c>
      <c r="AR289" s="253" t="e">
        <f t="shared" ref="AR289:AR332" ca="1" si="202">AT289-AS289</f>
        <v>#DIV/0!</v>
      </c>
      <c r="AS289" s="254" t="e">
        <f t="shared" ca="1" si="156"/>
        <v>#VALUE!</v>
      </c>
      <c r="AT289" s="253" t="e">
        <f t="shared" ref="AT289:AT332" ca="1" si="203">IF(D289="D",$K$23,0)+ $K$23</f>
        <v>#DIV/0!</v>
      </c>
      <c r="AU289" s="253" t="e">
        <f t="shared" ref="AU289:AU332" ca="1" si="204">AQ289-AR289</f>
        <v>#DIV/0!</v>
      </c>
    </row>
    <row r="290" spans="1:47" outlineLevel="1" x14ac:dyDescent="0.3">
      <c r="A290" s="52" t="str">
        <f t="shared" si="157"/>
        <v/>
      </c>
      <c r="B290" s="52" t="str">
        <f>IF(A290="","",IF(A290&lt;=$H$22,0,1))</f>
        <v/>
      </c>
      <c r="C290" s="236" t="str">
        <f t="shared" si="168"/>
        <v/>
      </c>
      <c r="D290" s="236" t="str">
        <f t="shared" si="169"/>
        <v/>
      </c>
      <c r="E290" s="237" t="str">
        <f t="shared" si="159"/>
        <v/>
      </c>
      <c r="F290" s="237" t="str">
        <f t="shared" si="170"/>
        <v/>
      </c>
      <c r="G290" s="238" t="str">
        <f t="shared" si="171"/>
        <v/>
      </c>
      <c r="H290" s="239" t="str">
        <f t="shared" si="172"/>
        <v/>
      </c>
      <c r="I290" s="237" t="str">
        <f t="shared" si="173"/>
        <v/>
      </c>
      <c r="J290" s="240" t="str">
        <f t="shared" si="174"/>
        <v/>
      </c>
      <c r="K290" s="241" t="str">
        <f t="shared" ref="K290:K332" si="205">IF(B290="","",IF(((IF(ISERROR(MATCH(MONTH(C290),$H$18:$H$19,0))=FALSE,$J$24 + $Q$29,0) + $J$24+$Q$29+$S$27)-(IF($J$24+$Q$29 + $S$27&lt;ROUND(ROUND(J290*(((1+(H290/100))^(I290/G290))-1),4),2),$J$24+$Q$29 + $S$27-0.01,IF(ROUND(ROUND(J290*(((1+(H290/100))^(I290/G290))-1),4),2)+ $S$27&gt;$J$24,$J$24+ $S$27+-0.01,ROUND(ROUND(J290*(((1+(H290/100))^(I290/G290))-1),4),2)+$S$27)))- Q290-R290-S290-W290)&lt;0,0.01,IF(ISERROR(MATCH(MONTH(C290),$H$18:$H$19,0))=FALSE,$J$24 + $Q$29,0)+ ($J$24+$Q$29+$S$27)-(IF($J$24+$Q$29 + $S$27&lt;ROUND(ROUND(J290*(((1+(H290/100))^(I290/G290))-1),4),2),$J$24+$Q$29 + $S$27-0.01,IF(ROUND(ROUND(J290*(((1+(H290/100))^(I290/G290))-1),4),2)+ $S$27&gt;$J$24,$J$24+ $S$27+-0.01,ROUND(ROUND(J290*(((1+(H290/100))^(I290/G290))-1),4),2)+$S$27)))- Q290-R290-S290-W290))</f>
        <v/>
      </c>
      <c r="L290" s="242" t="str">
        <f t="shared" ref="L290:L332" si="206">IF(B290="","",IF(K290=0.01,+$J$24-K290-Q290-R290-S290-W290+$Q$29,IF($J$24+$Q$29 + $S$27&lt;ROUND(ROUND(J290*(((1+(H290/100))^(I290/G290))-1),4),2),$J$24+$Q$29 + $S$27-0.01,IF(ROUND(ROUND(J290*(((1+(H290/100))^(I290/G290))-1),4),2)+ $S$27&gt;$J$24,$J$24+ $S$27+-0.01,ROUND(ROUND(J290*(((1+(H290/100))^(I290/G290))-1),4),2)+$S$27))))</f>
        <v/>
      </c>
      <c r="M290" s="242" t="str">
        <f t="shared" si="175"/>
        <v/>
      </c>
      <c r="N290" s="242" t="str">
        <f t="shared" si="176"/>
        <v/>
      </c>
      <c r="O290" s="243" t="str">
        <f t="shared" si="177"/>
        <v/>
      </c>
      <c r="P290" s="244" t="str">
        <f t="shared" si="178"/>
        <v/>
      </c>
      <c r="Q290" s="244" t="str">
        <f t="shared" si="179"/>
        <v/>
      </c>
      <c r="R290" s="244"/>
      <c r="S290" s="245" t="str">
        <f t="shared" si="180"/>
        <v/>
      </c>
      <c r="T290" s="244" t="str">
        <f t="shared" si="181"/>
        <v/>
      </c>
      <c r="U290" s="244" t="str">
        <f t="shared" si="182"/>
        <v/>
      </c>
      <c r="V290" s="244"/>
      <c r="W290" s="244" t="str">
        <f t="shared" si="183"/>
        <v/>
      </c>
      <c r="X290" s="246" t="str">
        <f t="shared" ref="X290:X332" si="207">IF(B290="","",IF(B290="","",O290+P290+Q290+R290+S290+W290))</f>
        <v/>
      </c>
      <c r="Y290" s="240" t="str">
        <f t="shared" si="185"/>
        <v/>
      </c>
      <c r="Z290" s="240">
        <f t="shared" ref="Z290:Z332" si="208">IFERROR(IF(ROUND(ROUND(J290*(((1+(H290/100))^(I290/G290))-1),4),2) - $J$24&lt;0,0,ROUND(ROUND(J290*(((1+(H290/100))^(I290/G290))-1),4),2) - $J$24),0)</f>
        <v>0</v>
      </c>
      <c r="AA290" s="240"/>
      <c r="AB290" s="240">
        <f t="shared" si="186"/>
        <v>0</v>
      </c>
      <c r="AC290" s="244" t="str">
        <f t="shared" si="187"/>
        <v/>
      </c>
      <c r="AD290" s="244" t="str">
        <f t="shared" si="188"/>
        <v/>
      </c>
      <c r="AE290" s="247">
        <f t="shared" si="189"/>
        <v>0</v>
      </c>
      <c r="AF290" s="247" t="str">
        <f t="shared" si="190"/>
        <v/>
      </c>
      <c r="AG290" s="244" t="str">
        <f t="shared" ref="AG290:AG332" si="209">IF(B290="","",AC290+K290 + P290 + W290+AD290+AE290 + M290 + AF290)</f>
        <v/>
      </c>
      <c r="AH290" s="61" t="str">
        <f t="shared" si="199"/>
        <v/>
      </c>
      <c r="AI290" s="248">
        <f t="shared" si="200"/>
        <v>0</v>
      </c>
      <c r="AJ290" s="244">
        <f t="shared" si="201"/>
        <v>0</v>
      </c>
      <c r="AK290" s="25"/>
      <c r="AL290" s="249">
        <f t="shared" si="195"/>
        <v>0</v>
      </c>
      <c r="AM290" s="250">
        <f t="shared" si="196"/>
        <v>0</v>
      </c>
      <c r="AN290" s="16"/>
      <c r="AO290" s="251" t="e">
        <f t="shared" si="197"/>
        <v>#VALUE!</v>
      </c>
      <c r="AP290" s="252" t="e">
        <f t="shared" si="198"/>
        <v>#VALUE!</v>
      </c>
      <c r="AQ290" s="253" t="e">
        <f t="shared" ref="AQ290:AQ332" ca="1" si="210">AU289</f>
        <v>#DIV/0!</v>
      </c>
      <c r="AR290" s="253" t="e">
        <f t="shared" ca="1" si="202"/>
        <v>#DIV/0!</v>
      </c>
      <c r="AS290" s="254" t="e">
        <f t="shared" ref="AS290:AS332" ca="1" si="211">(((1+($J$8/100))^((K290)/$Q$9))-1)*AQ290</f>
        <v>#VALUE!</v>
      </c>
      <c r="AT290" s="253" t="e">
        <f t="shared" ca="1" si="203"/>
        <v>#DIV/0!</v>
      </c>
      <c r="AU290" s="253" t="e">
        <f t="shared" ca="1" si="204"/>
        <v>#DIV/0!</v>
      </c>
    </row>
    <row r="291" spans="1:47" outlineLevel="1" x14ac:dyDescent="0.3">
      <c r="A291" s="52" t="str">
        <f t="shared" ref="A291:A331" si="212">IF(A290&gt;=$H$14,"",A290+1)</f>
        <v/>
      </c>
      <c r="B291" s="52" t="str">
        <f>IF(A291="","",IF(A291&lt;=$H$22,0,1))</f>
        <v/>
      </c>
      <c r="C291" s="236" t="str">
        <f t="shared" si="168"/>
        <v/>
      </c>
      <c r="D291" s="236" t="str">
        <f t="shared" si="169"/>
        <v/>
      </c>
      <c r="E291" s="237" t="str">
        <f>IF(B291="","",IF(OR(MONTH(DATE(YEAR(C290) + 1/12,MONTH(C290)+1,DAY(C290)))=$H$16,MONTH(DATE(YEAR(C290) + 1/12,MONTH(C290)+1,DAY(C290)))=$H$17),IF(ABS($H$17-$H$16)=1,E290+1,E290 + 2),E290 + 1))</f>
        <v/>
      </c>
      <c r="F291" s="237" t="str">
        <f t="shared" si="170"/>
        <v/>
      </c>
      <c r="G291" s="238" t="str">
        <f t="shared" si="171"/>
        <v/>
      </c>
      <c r="H291" s="239" t="str">
        <f t="shared" si="172"/>
        <v/>
      </c>
      <c r="I291" s="237" t="str">
        <f t="shared" si="173"/>
        <v/>
      </c>
      <c r="J291" s="240" t="str">
        <f t="shared" si="174"/>
        <v/>
      </c>
      <c r="K291" s="241" t="str">
        <f t="shared" si="205"/>
        <v/>
      </c>
      <c r="L291" s="242" t="str">
        <f t="shared" si="206"/>
        <v/>
      </c>
      <c r="M291" s="242" t="str">
        <f t="shared" si="175"/>
        <v/>
      </c>
      <c r="N291" s="242" t="str">
        <f t="shared" si="176"/>
        <v/>
      </c>
      <c r="O291" s="243" t="str">
        <f t="shared" si="177"/>
        <v/>
      </c>
      <c r="P291" s="244" t="str">
        <f t="shared" si="178"/>
        <v/>
      </c>
      <c r="Q291" s="244" t="str">
        <f t="shared" si="179"/>
        <v/>
      </c>
      <c r="R291" s="244"/>
      <c r="S291" s="245" t="str">
        <f t="shared" si="180"/>
        <v/>
      </c>
      <c r="T291" s="244" t="str">
        <f t="shared" si="181"/>
        <v/>
      </c>
      <c r="U291" s="244" t="str">
        <f t="shared" si="182"/>
        <v/>
      </c>
      <c r="V291" s="244"/>
      <c r="W291" s="244" t="str">
        <f t="shared" si="183"/>
        <v/>
      </c>
      <c r="X291" s="246" t="str">
        <f t="shared" si="207"/>
        <v/>
      </c>
      <c r="Y291" s="240" t="str">
        <f t="shared" si="185"/>
        <v/>
      </c>
      <c r="Z291" s="240">
        <f t="shared" si="208"/>
        <v>0</v>
      </c>
      <c r="AA291" s="240"/>
      <c r="AB291" s="240">
        <f t="shared" si="186"/>
        <v>0</v>
      </c>
      <c r="AC291" s="244" t="str">
        <f t="shared" si="187"/>
        <v/>
      </c>
      <c r="AD291" s="244" t="str">
        <f t="shared" si="188"/>
        <v/>
      </c>
      <c r="AE291" s="247">
        <f t="shared" si="189"/>
        <v>0</v>
      </c>
      <c r="AF291" s="247" t="str">
        <f t="shared" si="190"/>
        <v/>
      </c>
      <c r="AG291" s="244" t="str">
        <f t="shared" si="209"/>
        <v/>
      </c>
      <c r="AH291" s="61" t="str">
        <f t="shared" si="199"/>
        <v/>
      </c>
      <c r="AI291" s="248">
        <f t="shared" si="200"/>
        <v>0</v>
      </c>
      <c r="AJ291" s="244">
        <f t="shared" si="201"/>
        <v>0</v>
      </c>
      <c r="AK291" s="25"/>
      <c r="AL291" s="249">
        <f t="shared" si="195"/>
        <v>0</v>
      </c>
      <c r="AM291" s="250">
        <f t="shared" si="196"/>
        <v>0</v>
      </c>
      <c r="AN291" s="16"/>
      <c r="AO291" s="251" t="e">
        <f t="shared" si="197"/>
        <v>#VALUE!</v>
      </c>
      <c r="AP291" s="252" t="e">
        <f t="shared" si="198"/>
        <v>#VALUE!</v>
      </c>
      <c r="AQ291" s="253" t="e">
        <f t="shared" ca="1" si="210"/>
        <v>#DIV/0!</v>
      </c>
      <c r="AR291" s="253" t="e">
        <f t="shared" ca="1" si="202"/>
        <v>#DIV/0!</v>
      </c>
      <c r="AS291" s="254" t="e">
        <f t="shared" ca="1" si="211"/>
        <v>#VALUE!</v>
      </c>
      <c r="AT291" s="253" t="e">
        <f t="shared" ca="1" si="203"/>
        <v>#DIV/0!</v>
      </c>
      <c r="AU291" s="253" t="e">
        <f t="shared" ca="1" si="204"/>
        <v>#DIV/0!</v>
      </c>
    </row>
    <row r="292" spans="1:47" outlineLevel="1" x14ac:dyDescent="0.3">
      <c r="A292" s="52" t="str">
        <f t="shared" si="212"/>
        <v/>
      </c>
      <c r="B292" s="52" t="str">
        <f>IF(A292="","",IF(A292&lt;=$H$22,0,1))</f>
        <v/>
      </c>
      <c r="C292" s="236" t="str">
        <f t="shared" si="168"/>
        <v/>
      </c>
      <c r="D292" s="236" t="str">
        <f t="shared" si="169"/>
        <v/>
      </c>
      <c r="E292" s="237" t="str">
        <f>IF(B292="","",IF(OR(MONTH(DATE(YEAR(C291) + 1/12,MONTH(C291)+1,DAY(C291)))=$H$16,MONTH(DATE(YEAR(C291) + 1/12,MONTH(C291)+1,DAY(C291)))=$H$17),IF(ABS($H$17-$H$16)=1,E291+1,E291 + 2),E291 + 1))</f>
        <v/>
      </c>
      <c r="F292" s="237" t="str">
        <f t="shared" si="170"/>
        <v/>
      </c>
      <c r="G292" s="238" t="str">
        <f t="shared" si="171"/>
        <v/>
      </c>
      <c r="H292" s="239" t="str">
        <f t="shared" si="172"/>
        <v/>
      </c>
      <c r="I292" s="237" t="str">
        <f t="shared" si="173"/>
        <v/>
      </c>
      <c r="J292" s="240" t="str">
        <f t="shared" si="174"/>
        <v/>
      </c>
      <c r="K292" s="241" t="str">
        <f t="shared" si="205"/>
        <v/>
      </c>
      <c r="L292" s="242" t="str">
        <f t="shared" si="206"/>
        <v/>
      </c>
      <c r="M292" s="242" t="str">
        <f t="shared" si="175"/>
        <v/>
      </c>
      <c r="N292" s="242" t="str">
        <f t="shared" si="176"/>
        <v/>
      </c>
      <c r="O292" s="243" t="str">
        <f t="shared" si="177"/>
        <v/>
      </c>
      <c r="P292" s="244" t="str">
        <f t="shared" si="178"/>
        <v/>
      </c>
      <c r="Q292" s="244" t="str">
        <f t="shared" si="179"/>
        <v/>
      </c>
      <c r="R292" s="244"/>
      <c r="S292" s="245" t="str">
        <f t="shared" si="180"/>
        <v/>
      </c>
      <c r="T292" s="244" t="str">
        <f t="shared" si="181"/>
        <v/>
      </c>
      <c r="U292" s="244" t="str">
        <f t="shared" si="182"/>
        <v/>
      </c>
      <c r="V292" s="244"/>
      <c r="W292" s="244" t="str">
        <f t="shared" si="183"/>
        <v/>
      </c>
      <c r="X292" s="246" t="str">
        <f t="shared" si="207"/>
        <v/>
      </c>
      <c r="Y292" s="240" t="str">
        <f t="shared" si="185"/>
        <v/>
      </c>
      <c r="Z292" s="240">
        <f t="shared" si="208"/>
        <v>0</v>
      </c>
      <c r="AA292" s="240"/>
      <c r="AB292" s="240">
        <f t="shared" si="186"/>
        <v>0</v>
      </c>
      <c r="AC292" s="244" t="str">
        <f t="shared" si="187"/>
        <v/>
      </c>
      <c r="AD292" s="244" t="str">
        <f t="shared" si="188"/>
        <v/>
      </c>
      <c r="AE292" s="247">
        <f t="shared" si="189"/>
        <v>0</v>
      </c>
      <c r="AF292" s="247" t="str">
        <f t="shared" si="190"/>
        <v/>
      </c>
      <c r="AG292" s="244" t="str">
        <f t="shared" si="209"/>
        <v/>
      </c>
      <c r="AH292" s="61" t="str">
        <f t="shared" si="199"/>
        <v/>
      </c>
      <c r="AI292" s="248">
        <f t="shared" si="200"/>
        <v>0</v>
      </c>
      <c r="AJ292" s="244">
        <f t="shared" si="201"/>
        <v>0</v>
      </c>
      <c r="AK292" s="25"/>
      <c r="AL292" s="249">
        <f t="shared" si="195"/>
        <v>0</v>
      </c>
      <c r="AM292" s="250">
        <f t="shared" si="196"/>
        <v>0</v>
      </c>
      <c r="AN292" s="16"/>
      <c r="AO292" s="251" t="e">
        <f t="shared" si="197"/>
        <v>#VALUE!</v>
      </c>
      <c r="AP292" s="252" t="e">
        <f t="shared" si="198"/>
        <v>#VALUE!</v>
      </c>
      <c r="AQ292" s="253" t="e">
        <f t="shared" ca="1" si="210"/>
        <v>#DIV/0!</v>
      </c>
      <c r="AR292" s="253" t="e">
        <f t="shared" ca="1" si="202"/>
        <v>#DIV/0!</v>
      </c>
      <c r="AS292" s="254" t="e">
        <f t="shared" ca="1" si="211"/>
        <v>#VALUE!</v>
      </c>
      <c r="AT292" s="253" t="e">
        <f t="shared" ca="1" si="203"/>
        <v>#DIV/0!</v>
      </c>
      <c r="AU292" s="253" t="e">
        <f t="shared" ca="1" si="204"/>
        <v>#DIV/0!</v>
      </c>
    </row>
    <row r="293" spans="1:47" outlineLevel="1" x14ac:dyDescent="0.3">
      <c r="A293" s="52" t="str">
        <f t="shared" si="212"/>
        <v/>
      </c>
      <c r="B293" s="52" t="str">
        <f t="shared" ref="B293:B321" si="213">IF(A293="","",IF(A293&lt;=$H$22,0,1))</f>
        <v/>
      </c>
      <c r="C293" s="236" t="str">
        <f t="shared" ref="C293:C321" si="214">IF(A293="","",IF(OR(MONTH(EDATE($Q$6,E293))=$H$16,MONTH(EDATE($Q$6,E293))=$H$17),IF(ABS($H$17-$H$16)=1,EDATE($Q$6,E293+2),EDATE($Q$6,E293+1)),EDATE($Q$6,E293)))</f>
        <v/>
      </c>
      <c r="D293" s="236" t="str">
        <f t="shared" ref="D293:D321" si="215">IF(A293="","",IF(OR(MONTH(C293)=$H$18,MONTH(C293)=$H$19),"D",""))</f>
        <v/>
      </c>
      <c r="E293" s="237" t="str">
        <f t="shared" ref="E293:E321" si="216">IF(B293="","",IF(OR(MONTH(DATE(YEAR(C292) + 1/12,MONTH(C292)+1,DAY(C292)))=$H$16,MONTH(DATE(YEAR(C292) + 1/12,MONTH(C292)+1,DAY(C292)))=$H$17),IF(ABS($H$17-$H$16)=1,E292+1,E292 + 2),E292 + 1))</f>
        <v/>
      </c>
      <c r="F293" s="237" t="str">
        <f t="shared" ref="F293:F321" si="217">IF(B293="","",F292+1)</f>
        <v/>
      </c>
      <c r="G293" s="238" t="str">
        <f t="shared" ref="G293:G321" si="218">IF(B293="","",$Q$9)</f>
        <v/>
      </c>
      <c r="H293" s="239" t="str">
        <f t="shared" ref="H293:H321" si="219">IF(B293="","",$H$10)</f>
        <v/>
      </c>
      <c r="I293" s="237" t="str">
        <f t="shared" ref="I293:I321" si="220">IF(B293="","",C293-C292)</f>
        <v/>
      </c>
      <c r="J293" s="240" t="str">
        <f t="shared" ref="J293:J321" si="221">IF(B293="","",Y292)</f>
        <v/>
      </c>
      <c r="K293" s="241" t="str">
        <f t="shared" si="205"/>
        <v/>
      </c>
      <c r="L293" s="242" t="str">
        <f t="shared" si="206"/>
        <v/>
      </c>
      <c r="M293" s="242" t="str">
        <f t="shared" ref="M293:M321" si="222">+IF(B293="","",IF(ISERROR(MATCH(MONTH(C293),$H$18:$H$19,0))=FALSE,$J$23,0)  + $J$23)</f>
        <v/>
      </c>
      <c r="N293" s="242" t="str">
        <f t="shared" ref="N293:N321" si="223">+IF(B293="","",L293+M293)</f>
        <v/>
      </c>
      <c r="O293" s="243" t="str">
        <f t="shared" ref="O293:O321" si="224">IF(B293="","",K293+N293)</f>
        <v/>
      </c>
      <c r="P293" s="244" t="str">
        <f t="shared" ref="P293:P321" si="225">+IF(B293="","",$J$27)</f>
        <v/>
      </c>
      <c r="Q293" s="244" t="str">
        <f t="shared" ref="Q293:Q321" si="226">+IF(B293="","",ROUND($H$9*J293/30*$I293,2)-S293)</f>
        <v/>
      </c>
      <c r="R293" s="244"/>
      <c r="S293" s="245" t="str">
        <f t="shared" ref="S293:S321" si="227">IF(B293="","",IF(E293-E292&gt;1,ROUNDDOWN($J293*$H$9/30*(DATE(YEAR($C293),MONTH($C293)-1,DAY($C293))-C292),2),0))</f>
        <v/>
      </c>
      <c r="T293" s="244" t="str">
        <f t="shared" ref="T293:T321" si="228">IF(B293="","",Q293+R293+S293)</f>
        <v/>
      </c>
      <c r="U293" s="244" t="str">
        <f t="shared" ref="U293:U321" si="229">+IF(B293="","",$J$28)</f>
        <v/>
      </c>
      <c r="V293" s="244"/>
      <c r="W293" s="244" t="str">
        <f t="shared" ref="W293:W321" si="230">+IF(B293="","",U293+V293)</f>
        <v/>
      </c>
      <c r="X293" s="246" t="str">
        <f t="shared" si="207"/>
        <v/>
      </c>
      <c r="Y293" s="240" t="str">
        <f t="shared" ref="Y293:Y321" si="231">+IF(B293="","",ROUND(J293-K293,2))</f>
        <v/>
      </c>
      <c r="Z293" s="240">
        <f t="shared" si="208"/>
        <v>0</v>
      </c>
      <c r="AA293" s="240"/>
      <c r="AB293" s="240">
        <f t="shared" ref="AB293:AB321" si="232">SUM(K293:M293)</f>
        <v>0</v>
      </c>
      <c r="AC293" s="244" t="str">
        <f t="shared" ref="AC293:AC321" si="233">+L293</f>
        <v/>
      </c>
      <c r="AD293" s="244" t="str">
        <f t="shared" ref="AD293:AD321" si="234">+Q293</f>
        <v/>
      </c>
      <c r="AE293" s="247">
        <f t="shared" ref="AE293:AE321" si="235">+R293</f>
        <v>0</v>
      </c>
      <c r="AF293" s="247" t="str">
        <f t="shared" ref="AF293:AF321" si="236">+S293</f>
        <v/>
      </c>
      <c r="AG293" s="244" t="str">
        <f t="shared" si="209"/>
        <v/>
      </c>
      <c r="AH293" s="61" t="str">
        <f t="shared" si="199"/>
        <v/>
      </c>
      <c r="AI293" s="248">
        <f t="shared" si="200"/>
        <v>0</v>
      </c>
      <c r="AJ293" s="244">
        <f t="shared" si="201"/>
        <v>0</v>
      </c>
      <c r="AK293" s="25"/>
      <c r="AL293" s="249">
        <f t="shared" si="195"/>
        <v>0</v>
      </c>
      <c r="AM293" s="250">
        <f t="shared" si="196"/>
        <v>0</v>
      </c>
      <c r="AN293" s="16"/>
      <c r="AO293" s="251" t="e">
        <f t="shared" si="197"/>
        <v>#VALUE!</v>
      </c>
      <c r="AP293" s="252" t="e">
        <f t="shared" si="198"/>
        <v>#VALUE!</v>
      </c>
      <c r="AQ293" s="253" t="e">
        <f t="shared" ca="1" si="210"/>
        <v>#DIV/0!</v>
      </c>
      <c r="AR293" s="253" t="e">
        <f t="shared" ca="1" si="202"/>
        <v>#DIV/0!</v>
      </c>
      <c r="AS293" s="254" t="e">
        <f t="shared" ca="1" si="211"/>
        <v>#VALUE!</v>
      </c>
      <c r="AT293" s="253" t="e">
        <f t="shared" ca="1" si="203"/>
        <v>#DIV/0!</v>
      </c>
      <c r="AU293" s="253" t="e">
        <f t="shared" ca="1" si="204"/>
        <v>#DIV/0!</v>
      </c>
    </row>
    <row r="294" spans="1:47" outlineLevel="1" x14ac:dyDescent="0.3">
      <c r="A294" s="52" t="str">
        <f t="shared" si="212"/>
        <v/>
      </c>
      <c r="B294" s="52" t="str">
        <f t="shared" si="213"/>
        <v/>
      </c>
      <c r="C294" s="236" t="str">
        <f t="shared" si="214"/>
        <v/>
      </c>
      <c r="D294" s="236" t="str">
        <f t="shared" si="215"/>
        <v/>
      </c>
      <c r="E294" s="237" t="str">
        <f t="shared" si="216"/>
        <v/>
      </c>
      <c r="F294" s="237" t="str">
        <f t="shared" si="217"/>
        <v/>
      </c>
      <c r="G294" s="238" t="str">
        <f t="shared" si="218"/>
        <v/>
      </c>
      <c r="H294" s="239" t="str">
        <f t="shared" si="219"/>
        <v/>
      </c>
      <c r="I294" s="237" t="str">
        <f t="shared" si="220"/>
        <v/>
      </c>
      <c r="J294" s="240" t="str">
        <f t="shared" si="221"/>
        <v/>
      </c>
      <c r="K294" s="241" t="str">
        <f t="shared" si="205"/>
        <v/>
      </c>
      <c r="L294" s="242" t="str">
        <f t="shared" si="206"/>
        <v/>
      </c>
      <c r="M294" s="242" t="str">
        <f t="shared" si="222"/>
        <v/>
      </c>
      <c r="N294" s="242" t="str">
        <f t="shared" si="223"/>
        <v/>
      </c>
      <c r="O294" s="243" t="str">
        <f t="shared" si="224"/>
        <v/>
      </c>
      <c r="P294" s="244" t="str">
        <f t="shared" si="225"/>
        <v/>
      </c>
      <c r="Q294" s="244" t="str">
        <f t="shared" si="226"/>
        <v/>
      </c>
      <c r="R294" s="244"/>
      <c r="S294" s="245" t="str">
        <f t="shared" si="227"/>
        <v/>
      </c>
      <c r="T294" s="244" t="str">
        <f t="shared" si="228"/>
        <v/>
      </c>
      <c r="U294" s="244" t="str">
        <f t="shared" si="229"/>
        <v/>
      </c>
      <c r="V294" s="244"/>
      <c r="W294" s="244" t="str">
        <f t="shared" si="230"/>
        <v/>
      </c>
      <c r="X294" s="246" t="str">
        <f t="shared" si="207"/>
        <v/>
      </c>
      <c r="Y294" s="240" t="str">
        <f t="shared" si="231"/>
        <v/>
      </c>
      <c r="Z294" s="240">
        <f t="shared" si="208"/>
        <v>0</v>
      </c>
      <c r="AA294" s="240"/>
      <c r="AB294" s="240">
        <f t="shared" si="232"/>
        <v>0</v>
      </c>
      <c r="AC294" s="244" t="str">
        <f t="shared" si="233"/>
        <v/>
      </c>
      <c r="AD294" s="244" t="str">
        <f t="shared" si="234"/>
        <v/>
      </c>
      <c r="AE294" s="247">
        <f t="shared" si="235"/>
        <v>0</v>
      </c>
      <c r="AF294" s="247" t="str">
        <f t="shared" si="236"/>
        <v/>
      </c>
      <c r="AG294" s="244" t="str">
        <f t="shared" si="209"/>
        <v/>
      </c>
      <c r="AH294" s="61" t="str">
        <f t="shared" si="199"/>
        <v/>
      </c>
      <c r="AI294" s="248">
        <f t="shared" si="200"/>
        <v>0</v>
      </c>
      <c r="AJ294" s="244">
        <f t="shared" si="201"/>
        <v>0</v>
      </c>
      <c r="AK294" s="25"/>
      <c r="AL294" s="249">
        <f t="shared" si="195"/>
        <v>0</v>
      </c>
      <c r="AM294" s="250">
        <f t="shared" si="196"/>
        <v>0</v>
      </c>
      <c r="AN294" s="16"/>
      <c r="AO294" s="251" t="e">
        <f t="shared" si="197"/>
        <v>#VALUE!</v>
      </c>
      <c r="AP294" s="252" t="e">
        <f t="shared" si="198"/>
        <v>#VALUE!</v>
      </c>
      <c r="AQ294" s="253" t="e">
        <f t="shared" ca="1" si="210"/>
        <v>#DIV/0!</v>
      </c>
      <c r="AR294" s="253" t="e">
        <f t="shared" ca="1" si="202"/>
        <v>#DIV/0!</v>
      </c>
      <c r="AS294" s="254" t="e">
        <f t="shared" ca="1" si="211"/>
        <v>#VALUE!</v>
      </c>
      <c r="AT294" s="253" t="e">
        <f t="shared" ca="1" si="203"/>
        <v>#DIV/0!</v>
      </c>
      <c r="AU294" s="253" t="e">
        <f t="shared" ca="1" si="204"/>
        <v>#DIV/0!</v>
      </c>
    </row>
    <row r="295" spans="1:47" outlineLevel="1" x14ac:dyDescent="0.3">
      <c r="A295" s="52" t="str">
        <f t="shared" si="212"/>
        <v/>
      </c>
      <c r="B295" s="52" t="str">
        <f t="shared" si="213"/>
        <v/>
      </c>
      <c r="C295" s="236" t="str">
        <f t="shared" si="214"/>
        <v/>
      </c>
      <c r="D295" s="236" t="str">
        <f t="shared" si="215"/>
        <v/>
      </c>
      <c r="E295" s="237" t="str">
        <f t="shared" si="216"/>
        <v/>
      </c>
      <c r="F295" s="237" t="str">
        <f t="shared" si="217"/>
        <v/>
      </c>
      <c r="G295" s="238" t="str">
        <f t="shared" si="218"/>
        <v/>
      </c>
      <c r="H295" s="239" t="str">
        <f t="shared" si="219"/>
        <v/>
      </c>
      <c r="I295" s="237" t="str">
        <f t="shared" si="220"/>
        <v/>
      </c>
      <c r="J295" s="240" t="str">
        <f t="shared" si="221"/>
        <v/>
      </c>
      <c r="K295" s="241" t="str">
        <f t="shared" si="205"/>
        <v/>
      </c>
      <c r="L295" s="242" t="str">
        <f t="shared" si="206"/>
        <v/>
      </c>
      <c r="M295" s="242" t="str">
        <f t="shared" si="222"/>
        <v/>
      </c>
      <c r="N295" s="242" t="str">
        <f t="shared" si="223"/>
        <v/>
      </c>
      <c r="O295" s="243" t="str">
        <f t="shared" si="224"/>
        <v/>
      </c>
      <c r="P295" s="244" t="str">
        <f t="shared" si="225"/>
        <v/>
      </c>
      <c r="Q295" s="244" t="str">
        <f t="shared" si="226"/>
        <v/>
      </c>
      <c r="R295" s="244"/>
      <c r="S295" s="245" t="str">
        <f t="shared" si="227"/>
        <v/>
      </c>
      <c r="T295" s="244" t="str">
        <f t="shared" si="228"/>
        <v/>
      </c>
      <c r="U295" s="244" t="str">
        <f t="shared" si="229"/>
        <v/>
      </c>
      <c r="V295" s="244"/>
      <c r="W295" s="244" t="str">
        <f t="shared" si="230"/>
        <v/>
      </c>
      <c r="X295" s="246" t="str">
        <f t="shared" si="207"/>
        <v/>
      </c>
      <c r="Y295" s="240" t="str">
        <f t="shared" si="231"/>
        <v/>
      </c>
      <c r="Z295" s="240">
        <f t="shared" si="208"/>
        <v>0</v>
      </c>
      <c r="AA295" s="240"/>
      <c r="AB295" s="240">
        <f t="shared" si="232"/>
        <v>0</v>
      </c>
      <c r="AC295" s="244" t="str">
        <f t="shared" si="233"/>
        <v/>
      </c>
      <c r="AD295" s="244" t="str">
        <f t="shared" si="234"/>
        <v/>
      </c>
      <c r="AE295" s="247">
        <f t="shared" si="235"/>
        <v>0</v>
      </c>
      <c r="AF295" s="247" t="str">
        <f t="shared" si="236"/>
        <v/>
      </c>
      <c r="AG295" s="244" t="str">
        <f t="shared" si="209"/>
        <v/>
      </c>
      <c r="AH295" s="61" t="str">
        <f t="shared" si="199"/>
        <v/>
      </c>
      <c r="AI295" s="248">
        <f t="shared" si="200"/>
        <v>0</v>
      </c>
      <c r="AJ295" s="244">
        <f t="shared" si="201"/>
        <v>0</v>
      </c>
      <c r="AK295" s="25"/>
      <c r="AL295" s="249">
        <f t="shared" si="195"/>
        <v>0</v>
      </c>
      <c r="AM295" s="250">
        <f t="shared" si="196"/>
        <v>0</v>
      </c>
      <c r="AN295" s="16"/>
      <c r="AO295" s="251" t="e">
        <f t="shared" si="197"/>
        <v>#VALUE!</v>
      </c>
      <c r="AP295" s="252" t="e">
        <f t="shared" si="198"/>
        <v>#VALUE!</v>
      </c>
      <c r="AQ295" s="253" t="e">
        <f t="shared" ca="1" si="210"/>
        <v>#DIV/0!</v>
      </c>
      <c r="AR295" s="253" t="e">
        <f t="shared" ca="1" si="202"/>
        <v>#DIV/0!</v>
      </c>
      <c r="AS295" s="254" t="e">
        <f t="shared" ca="1" si="211"/>
        <v>#VALUE!</v>
      </c>
      <c r="AT295" s="253" t="e">
        <f t="shared" ca="1" si="203"/>
        <v>#DIV/0!</v>
      </c>
      <c r="AU295" s="253" t="e">
        <f t="shared" ca="1" si="204"/>
        <v>#DIV/0!</v>
      </c>
    </row>
    <row r="296" spans="1:47" outlineLevel="1" x14ac:dyDescent="0.3">
      <c r="A296" s="52" t="str">
        <f t="shared" si="212"/>
        <v/>
      </c>
      <c r="B296" s="52" t="str">
        <f t="shared" si="213"/>
        <v/>
      </c>
      <c r="C296" s="236" t="str">
        <f t="shared" si="214"/>
        <v/>
      </c>
      <c r="D296" s="236" t="str">
        <f t="shared" si="215"/>
        <v/>
      </c>
      <c r="E296" s="237" t="str">
        <f t="shared" si="216"/>
        <v/>
      </c>
      <c r="F296" s="237" t="str">
        <f t="shared" si="217"/>
        <v/>
      </c>
      <c r="G296" s="238" t="str">
        <f t="shared" si="218"/>
        <v/>
      </c>
      <c r="H296" s="239" t="str">
        <f t="shared" si="219"/>
        <v/>
      </c>
      <c r="I296" s="237" t="str">
        <f t="shared" si="220"/>
        <v/>
      </c>
      <c r="J296" s="240" t="str">
        <f t="shared" si="221"/>
        <v/>
      </c>
      <c r="K296" s="241" t="str">
        <f t="shared" si="205"/>
        <v/>
      </c>
      <c r="L296" s="242" t="str">
        <f t="shared" si="206"/>
        <v/>
      </c>
      <c r="M296" s="242" t="str">
        <f t="shared" si="222"/>
        <v/>
      </c>
      <c r="N296" s="242" t="str">
        <f t="shared" si="223"/>
        <v/>
      </c>
      <c r="O296" s="243" t="str">
        <f t="shared" si="224"/>
        <v/>
      </c>
      <c r="P296" s="244" t="str">
        <f t="shared" si="225"/>
        <v/>
      </c>
      <c r="Q296" s="244" t="str">
        <f t="shared" si="226"/>
        <v/>
      </c>
      <c r="R296" s="244"/>
      <c r="S296" s="245" t="str">
        <f t="shared" si="227"/>
        <v/>
      </c>
      <c r="T296" s="244" t="str">
        <f t="shared" si="228"/>
        <v/>
      </c>
      <c r="U296" s="244" t="str">
        <f t="shared" si="229"/>
        <v/>
      </c>
      <c r="V296" s="244"/>
      <c r="W296" s="244" t="str">
        <f t="shared" si="230"/>
        <v/>
      </c>
      <c r="X296" s="246" t="str">
        <f t="shared" si="207"/>
        <v/>
      </c>
      <c r="Y296" s="240" t="str">
        <f t="shared" si="231"/>
        <v/>
      </c>
      <c r="Z296" s="240">
        <f t="shared" si="208"/>
        <v>0</v>
      </c>
      <c r="AA296" s="240"/>
      <c r="AB296" s="240">
        <f t="shared" si="232"/>
        <v>0</v>
      </c>
      <c r="AC296" s="244" t="str">
        <f t="shared" si="233"/>
        <v/>
      </c>
      <c r="AD296" s="244" t="str">
        <f t="shared" si="234"/>
        <v/>
      </c>
      <c r="AE296" s="247">
        <f t="shared" si="235"/>
        <v>0</v>
      </c>
      <c r="AF296" s="247" t="str">
        <f t="shared" si="236"/>
        <v/>
      </c>
      <c r="AG296" s="244" t="str">
        <f t="shared" si="209"/>
        <v/>
      </c>
      <c r="AH296" s="61" t="str">
        <f t="shared" si="199"/>
        <v/>
      </c>
      <c r="AI296" s="248">
        <f t="shared" si="200"/>
        <v>0</v>
      </c>
      <c r="AJ296" s="244">
        <f t="shared" si="201"/>
        <v>0</v>
      </c>
      <c r="AK296" s="25"/>
      <c r="AL296" s="249">
        <f t="shared" si="195"/>
        <v>0</v>
      </c>
      <c r="AM296" s="250">
        <f t="shared" si="196"/>
        <v>0</v>
      </c>
      <c r="AN296" s="16"/>
      <c r="AO296" s="251" t="e">
        <f t="shared" si="197"/>
        <v>#VALUE!</v>
      </c>
      <c r="AP296" s="252" t="e">
        <f t="shared" si="198"/>
        <v>#VALUE!</v>
      </c>
      <c r="AQ296" s="253" t="e">
        <f t="shared" ca="1" si="210"/>
        <v>#DIV/0!</v>
      </c>
      <c r="AR296" s="253" t="e">
        <f t="shared" ca="1" si="202"/>
        <v>#DIV/0!</v>
      </c>
      <c r="AS296" s="254" t="e">
        <f t="shared" ca="1" si="211"/>
        <v>#VALUE!</v>
      </c>
      <c r="AT296" s="253" t="e">
        <f t="shared" ca="1" si="203"/>
        <v>#DIV/0!</v>
      </c>
      <c r="AU296" s="253" t="e">
        <f t="shared" ca="1" si="204"/>
        <v>#DIV/0!</v>
      </c>
    </row>
    <row r="297" spans="1:47" outlineLevel="1" x14ac:dyDescent="0.3">
      <c r="A297" s="52" t="str">
        <f t="shared" si="212"/>
        <v/>
      </c>
      <c r="B297" s="52" t="str">
        <f t="shared" si="213"/>
        <v/>
      </c>
      <c r="C297" s="236" t="str">
        <f t="shared" si="214"/>
        <v/>
      </c>
      <c r="D297" s="236" t="str">
        <f t="shared" si="215"/>
        <v/>
      </c>
      <c r="E297" s="237" t="str">
        <f t="shared" si="216"/>
        <v/>
      </c>
      <c r="F297" s="237" t="str">
        <f t="shared" si="217"/>
        <v/>
      </c>
      <c r="G297" s="238" t="str">
        <f t="shared" si="218"/>
        <v/>
      </c>
      <c r="H297" s="239" t="str">
        <f t="shared" si="219"/>
        <v/>
      </c>
      <c r="I297" s="237" t="str">
        <f t="shared" si="220"/>
        <v/>
      </c>
      <c r="J297" s="240" t="str">
        <f t="shared" si="221"/>
        <v/>
      </c>
      <c r="K297" s="241" t="str">
        <f t="shared" si="205"/>
        <v/>
      </c>
      <c r="L297" s="242" t="str">
        <f t="shared" si="206"/>
        <v/>
      </c>
      <c r="M297" s="242" t="str">
        <f t="shared" si="222"/>
        <v/>
      </c>
      <c r="N297" s="242" t="str">
        <f t="shared" si="223"/>
        <v/>
      </c>
      <c r="O297" s="243" t="str">
        <f t="shared" si="224"/>
        <v/>
      </c>
      <c r="P297" s="244" t="str">
        <f t="shared" si="225"/>
        <v/>
      </c>
      <c r="Q297" s="244" t="str">
        <f t="shared" si="226"/>
        <v/>
      </c>
      <c r="R297" s="244"/>
      <c r="S297" s="245" t="str">
        <f t="shared" si="227"/>
        <v/>
      </c>
      <c r="T297" s="244" t="str">
        <f t="shared" si="228"/>
        <v/>
      </c>
      <c r="U297" s="244" t="str">
        <f t="shared" si="229"/>
        <v/>
      </c>
      <c r="V297" s="244"/>
      <c r="W297" s="244" t="str">
        <f t="shared" si="230"/>
        <v/>
      </c>
      <c r="X297" s="246" t="str">
        <f t="shared" si="207"/>
        <v/>
      </c>
      <c r="Y297" s="240" t="str">
        <f t="shared" si="231"/>
        <v/>
      </c>
      <c r="Z297" s="240">
        <f t="shared" si="208"/>
        <v>0</v>
      </c>
      <c r="AA297" s="240"/>
      <c r="AB297" s="240">
        <f t="shared" si="232"/>
        <v>0</v>
      </c>
      <c r="AC297" s="244" t="str">
        <f t="shared" si="233"/>
        <v/>
      </c>
      <c r="AD297" s="244" t="str">
        <f t="shared" si="234"/>
        <v/>
      </c>
      <c r="AE297" s="247">
        <f t="shared" si="235"/>
        <v>0</v>
      </c>
      <c r="AF297" s="247" t="str">
        <f t="shared" si="236"/>
        <v/>
      </c>
      <c r="AG297" s="244" t="str">
        <f t="shared" si="209"/>
        <v/>
      </c>
      <c r="AH297" s="61" t="str">
        <f t="shared" si="199"/>
        <v/>
      </c>
      <c r="AI297" s="248">
        <f t="shared" si="200"/>
        <v>0</v>
      </c>
      <c r="AJ297" s="244">
        <f t="shared" si="201"/>
        <v>0</v>
      </c>
      <c r="AK297" s="25"/>
      <c r="AL297" s="249">
        <f t="shared" si="195"/>
        <v>0</v>
      </c>
      <c r="AM297" s="250">
        <f t="shared" si="196"/>
        <v>0</v>
      </c>
      <c r="AN297" s="16"/>
      <c r="AO297" s="251" t="e">
        <f t="shared" si="197"/>
        <v>#VALUE!</v>
      </c>
      <c r="AP297" s="252" t="e">
        <f t="shared" si="198"/>
        <v>#VALUE!</v>
      </c>
      <c r="AQ297" s="253" t="e">
        <f t="shared" ca="1" si="210"/>
        <v>#DIV/0!</v>
      </c>
      <c r="AR297" s="253" t="e">
        <f t="shared" ca="1" si="202"/>
        <v>#DIV/0!</v>
      </c>
      <c r="AS297" s="254" t="e">
        <f t="shared" ca="1" si="211"/>
        <v>#VALUE!</v>
      </c>
      <c r="AT297" s="253" t="e">
        <f t="shared" ca="1" si="203"/>
        <v>#DIV/0!</v>
      </c>
      <c r="AU297" s="253" t="e">
        <f t="shared" ca="1" si="204"/>
        <v>#DIV/0!</v>
      </c>
    </row>
    <row r="298" spans="1:47" outlineLevel="1" x14ac:dyDescent="0.3">
      <c r="A298" s="52" t="str">
        <f t="shared" si="212"/>
        <v/>
      </c>
      <c r="B298" s="52" t="str">
        <f t="shared" si="213"/>
        <v/>
      </c>
      <c r="C298" s="236" t="str">
        <f t="shared" si="214"/>
        <v/>
      </c>
      <c r="D298" s="236" t="str">
        <f t="shared" si="215"/>
        <v/>
      </c>
      <c r="E298" s="237" t="str">
        <f t="shared" si="216"/>
        <v/>
      </c>
      <c r="F298" s="237" t="str">
        <f t="shared" si="217"/>
        <v/>
      </c>
      <c r="G298" s="238" t="str">
        <f t="shared" si="218"/>
        <v/>
      </c>
      <c r="H298" s="239" t="str">
        <f t="shared" si="219"/>
        <v/>
      </c>
      <c r="I298" s="237" t="str">
        <f t="shared" si="220"/>
        <v/>
      </c>
      <c r="J298" s="240" t="str">
        <f t="shared" si="221"/>
        <v/>
      </c>
      <c r="K298" s="241" t="str">
        <f t="shared" si="205"/>
        <v/>
      </c>
      <c r="L298" s="242" t="str">
        <f t="shared" si="206"/>
        <v/>
      </c>
      <c r="M298" s="242" t="str">
        <f t="shared" si="222"/>
        <v/>
      </c>
      <c r="N298" s="242" t="str">
        <f t="shared" si="223"/>
        <v/>
      </c>
      <c r="O298" s="243" t="str">
        <f t="shared" si="224"/>
        <v/>
      </c>
      <c r="P298" s="244" t="str">
        <f t="shared" si="225"/>
        <v/>
      </c>
      <c r="Q298" s="244" t="str">
        <f t="shared" si="226"/>
        <v/>
      </c>
      <c r="R298" s="244"/>
      <c r="S298" s="245" t="str">
        <f t="shared" si="227"/>
        <v/>
      </c>
      <c r="T298" s="244" t="str">
        <f t="shared" si="228"/>
        <v/>
      </c>
      <c r="U298" s="244" t="str">
        <f t="shared" si="229"/>
        <v/>
      </c>
      <c r="V298" s="244"/>
      <c r="W298" s="244" t="str">
        <f t="shared" si="230"/>
        <v/>
      </c>
      <c r="X298" s="246" t="str">
        <f t="shared" si="207"/>
        <v/>
      </c>
      <c r="Y298" s="240" t="str">
        <f t="shared" si="231"/>
        <v/>
      </c>
      <c r="Z298" s="240">
        <f t="shared" si="208"/>
        <v>0</v>
      </c>
      <c r="AA298" s="240"/>
      <c r="AB298" s="240">
        <f t="shared" si="232"/>
        <v>0</v>
      </c>
      <c r="AC298" s="244" t="str">
        <f t="shared" si="233"/>
        <v/>
      </c>
      <c r="AD298" s="244" t="str">
        <f t="shared" si="234"/>
        <v/>
      </c>
      <c r="AE298" s="247">
        <f t="shared" si="235"/>
        <v>0</v>
      </c>
      <c r="AF298" s="247" t="str">
        <f t="shared" si="236"/>
        <v/>
      </c>
      <c r="AG298" s="244" t="str">
        <f t="shared" si="209"/>
        <v/>
      </c>
      <c r="AH298" s="61" t="str">
        <f t="shared" si="199"/>
        <v/>
      </c>
      <c r="AI298" s="248">
        <f t="shared" si="200"/>
        <v>0</v>
      </c>
      <c r="AJ298" s="244">
        <f t="shared" si="201"/>
        <v>0</v>
      </c>
      <c r="AK298" s="25"/>
      <c r="AL298" s="249">
        <f t="shared" si="195"/>
        <v>0</v>
      </c>
      <c r="AM298" s="250">
        <f t="shared" si="196"/>
        <v>0</v>
      </c>
      <c r="AN298" s="16"/>
      <c r="AO298" s="251" t="e">
        <f t="shared" si="197"/>
        <v>#VALUE!</v>
      </c>
      <c r="AP298" s="252" t="e">
        <f t="shared" si="198"/>
        <v>#VALUE!</v>
      </c>
      <c r="AQ298" s="253" t="e">
        <f t="shared" ca="1" si="210"/>
        <v>#DIV/0!</v>
      </c>
      <c r="AR298" s="253" t="e">
        <f t="shared" ca="1" si="202"/>
        <v>#DIV/0!</v>
      </c>
      <c r="AS298" s="254" t="e">
        <f t="shared" ca="1" si="211"/>
        <v>#VALUE!</v>
      </c>
      <c r="AT298" s="253" t="e">
        <f t="shared" ca="1" si="203"/>
        <v>#DIV/0!</v>
      </c>
      <c r="AU298" s="253" t="e">
        <f t="shared" ca="1" si="204"/>
        <v>#DIV/0!</v>
      </c>
    </row>
    <row r="299" spans="1:47" outlineLevel="1" x14ac:dyDescent="0.3">
      <c r="A299" s="52" t="str">
        <f t="shared" si="212"/>
        <v/>
      </c>
      <c r="B299" s="52" t="str">
        <f t="shared" si="213"/>
        <v/>
      </c>
      <c r="C299" s="236" t="str">
        <f t="shared" si="214"/>
        <v/>
      </c>
      <c r="D299" s="236" t="str">
        <f t="shared" si="215"/>
        <v/>
      </c>
      <c r="E299" s="237" t="str">
        <f t="shared" si="216"/>
        <v/>
      </c>
      <c r="F299" s="237" t="str">
        <f t="shared" si="217"/>
        <v/>
      </c>
      <c r="G299" s="238" t="str">
        <f t="shared" si="218"/>
        <v/>
      </c>
      <c r="H299" s="239" t="str">
        <f t="shared" si="219"/>
        <v/>
      </c>
      <c r="I299" s="237" t="str">
        <f t="shared" si="220"/>
        <v/>
      </c>
      <c r="J299" s="240" t="str">
        <f t="shared" si="221"/>
        <v/>
      </c>
      <c r="K299" s="241" t="str">
        <f t="shared" si="205"/>
        <v/>
      </c>
      <c r="L299" s="242" t="str">
        <f t="shared" si="206"/>
        <v/>
      </c>
      <c r="M299" s="242" t="str">
        <f t="shared" si="222"/>
        <v/>
      </c>
      <c r="N299" s="242" t="str">
        <f t="shared" si="223"/>
        <v/>
      </c>
      <c r="O299" s="243" t="str">
        <f t="shared" si="224"/>
        <v/>
      </c>
      <c r="P299" s="244" t="str">
        <f t="shared" si="225"/>
        <v/>
      </c>
      <c r="Q299" s="244" t="str">
        <f t="shared" si="226"/>
        <v/>
      </c>
      <c r="R299" s="244"/>
      <c r="S299" s="245" t="str">
        <f t="shared" si="227"/>
        <v/>
      </c>
      <c r="T299" s="244" t="str">
        <f t="shared" si="228"/>
        <v/>
      </c>
      <c r="U299" s="244" t="str">
        <f t="shared" si="229"/>
        <v/>
      </c>
      <c r="V299" s="244"/>
      <c r="W299" s="244" t="str">
        <f t="shared" si="230"/>
        <v/>
      </c>
      <c r="X299" s="246" t="str">
        <f t="shared" si="207"/>
        <v/>
      </c>
      <c r="Y299" s="240" t="str">
        <f t="shared" si="231"/>
        <v/>
      </c>
      <c r="Z299" s="240">
        <f t="shared" si="208"/>
        <v>0</v>
      </c>
      <c r="AA299" s="240"/>
      <c r="AB299" s="240">
        <f t="shared" si="232"/>
        <v>0</v>
      </c>
      <c r="AC299" s="244" t="str">
        <f t="shared" si="233"/>
        <v/>
      </c>
      <c r="AD299" s="244" t="str">
        <f t="shared" si="234"/>
        <v/>
      </c>
      <c r="AE299" s="247">
        <f t="shared" si="235"/>
        <v>0</v>
      </c>
      <c r="AF299" s="247" t="str">
        <f t="shared" si="236"/>
        <v/>
      </c>
      <c r="AG299" s="244" t="str">
        <f t="shared" si="209"/>
        <v/>
      </c>
      <c r="AH299" s="61" t="str">
        <f t="shared" si="199"/>
        <v/>
      </c>
      <c r="AI299" s="248">
        <f t="shared" si="200"/>
        <v>0</v>
      </c>
      <c r="AJ299" s="244">
        <f t="shared" si="201"/>
        <v>0</v>
      </c>
      <c r="AK299" s="25"/>
      <c r="AL299" s="249">
        <f t="shared" si="195"/>
        <v>0</v>
      </c>
      <c r="AM299" s="250">
        <f t="shared" si="196"/>
        <v>0</v>
      </c>
      <c r="AN299" s="16"/>
      <c r="AO299" s="251" t="e">
        <f t="shared" si="197"/>
        <v>#VALUE!</v>
      </c>
      <c r="AP299" s="252" t="e">
        <f t="shared" si="198"/>
        <v>#VALUE!</v>
      </c>
      <c r="AQ299" s="253" t="e">
        <f t="shared" ca="1" si="210"/>
        <v>#DIV/0!</v>
      </c>
      <c r="AR299" s="253" t="e">
        <f t="shared" ca="1" si="202"/>
        <v>#DIV/0!</v>
      </c>
      <c r="AS299" s="254" t="e">
        <f t="shared" ca="1" si="211"/>
        <v>#VALUE!</v>
      </c>
      <c r="AT299" s="253" t="e">
        <f t="shared" ca="1" si="203"/>
        <v>#DIV/0!</v>
      </c>
      <c r="AU299" s="253" t="e">
        <f t="shared" ca="1" si="204"/>
        <v>#DIV/0!</v>
      </c>
    </row>
    <row r="300" spans="1:47" outlineLevel="1" x14ac:dyDescent="0.3">
      <c r="A300" s="52" t="str">
        <f t="shared" si="212"/>
        <v/>
      </c>
      <c r="B300" s="52" t="str">
        <f t="shared" si="213"/>
        <v/>
      </c>
      <c r="C300" s="236" t="str">
        <f t="shared" si="214"/>
        <v/>
      </c>
      <c r="D300" s="236" t="str">
        <f t="shared" si="215"/>
        <v/>
      </c>
      <c r="E300" s="237" t="str">
        <f t="shared" si="216"/>
        <v/>
      </c>
      <c r="F300" s="237" t="str">
        <f t="shared" si="217"/>
        <v/>
      </c>
      <c r="G300" s="238" t="str">
        <f t="shared" si="218"/>
        <v/>
      </c>
      <c r="H300" s="239" t="str">
        <f t="shared" si="219"/>
        <v/>
      </c>
      <c r="I300" s="237" t="str">
        <f t="shared" si="220"/>
        <v/>
      </c>
      <c r="J300" s="240" t="str">
        <f t="shared" si="221"/>
        <v/>
      </c>
      <c r="K300" s="241" t="str">
        <f t="shared" si="205"/>
        <v/>
      </c>
      <c r="L300" s="242" t="str">
        <f t="shared" si="206"/>
        <v/>
      </c>
      <c r="M300" s="242" t="str">
        <f t="shared" si="222"/>
        <v/>
      </c>
      <c r="N300" s="242" t="str">
        <f t="shared" si="223"/>
        <v/>
      </c>
      <c r="O300" s="243" t="str">
        <f t="shared" si="224"/>
        <v/>
      </c>
      <c r="P300" s="244" t="str">
        <f t="shared" si="225"/>
        <v/>
      </c>
      <c r="Q300" s="244" t="str">
        <f t="shared" si="226"/>
        <v/>
      </c>
      <c r="R300" s="244"/>
      <c r="S300" s="245" t="str">
        <f t="shared" si="227"/>
        <v/>
      </c>
      <c r="T300" s="244" t="str">
        <f t="shared" si="228"/>
        <v/>
      </c>
      <c r="U300" s="244" t="str">
        <f t="shared" si="229"/>
        <v/>
      </c>
      <c r="V300" s="244"/>
      <c r="W300" s="244" t="str">
        <f t="shared" si="230"/>
        <v/>
      </c>
      <c r="X300" s="246" t="str">
        <f t="shared" si="207"/>
        <v/>
      </c>
      <c r="Y300" s="240" t="str">
        <f t="shared" si="231"/>
        <v/>
      </c>
      <c r="Z300" s="240">
        <f t="shared" si="208"/>
        <v>0</v>
      </c>
      <c r="AA300" s="240"/>
      <c r="AB300" s="240">
        <f t="shared" si="232"/>
        <v>0</v>
      </c>
      <c r="AC300" s="244" t="str">
        <f t="shared" si="233"/>
        <v/>
      </c>
      <c r="AD300" s="244" t="str">
        <f t="shared" si="234"/>
        <v/>
      </c>
      <c r="AE300" s="247">
        <f t="shared" si="235"/>
        <v>0</v>
      </c>
      <c r="AF300" s="247" t="str">
        <f t="shared" si="236"/>
        <v/>
      </c>
      <c r="AG300" s="244" t="str">
        <f t="shared" si="209"/>
        <v/>
      </c>
      <c r="AH300" s="61" t="str">
        <f t="shared" si="199"/>
        <v/>
      </c>
      <c r="AI300" s="248">
        <f t="shared" si="200"/>
        <v>0</v>
      </c>
      <c r="AJ300" s="244">
        <f t="shared" si="201"/>
        <v>0</v>
      </c>
      <c r="AK300" s="25"/>
      <c r="AL300" s="249">
        <f t="shared" si="195"/>
        <v>0</v>
      </c>
      <c r="AM300" s="250">
        <f t="shared" si="196"/>
        <v>0</v>
      </c>
      <c r="AN300" s="16"/>
      <c r="AO300" s="251" t="e">
        <f t="shared" si="197"/>
        <v>#VALUE!</v>
      </c>
      <c r="AP300" s="252" t="e">
        <f t="shared" si="198"/>
        <v>#VALUE!</v>
      </c>
      <c r="AQ300" s="253" t="e">
        <f t="shared" ca="1" si="210"/>
        <v>#DIV/0!</v>
      </c>
      <c r="AR300" s="253" t="e">
        <f t="shared" ca="1" si="202"/>
        <v>#DIV/0!</v>
      </c>
      <c r="AS300" s="254" t="e">
        <f t="shared" ca="1" si="211"/>
        <v>#VALUE!</v>
      </c>
      <c r="AT300" s="253" t="e">
        <f t="shared" ca="1" si="203"/>
        <v>#DIV/0!</v>
      </c>
      <c r="AU300" s="253" t="e">
        <f t="shared" ca="1" si="204"/>
        <v>#DIV/0!</v>
      </c>
    </row>
    <row r="301" spans="1:47" outlineLevel="1" x14ac:dyDescent="0.3">
      <c r="A301" s="52" t="str">
        <f t="shared" si="212"/>
        <v/>
      </c>
      <c r="B301" s="52" t="str">
        <f t="shared" si="213"/>
        <v/>
      </c>
      <c r="C301" s="236" t="str">
        <f t="shared" si="214"/>
        <v/>
      </c>
      <c r="D301" s="236" t="str">
        <f t="shared" si="215"/>
        <v/>
      </c>
      <c r="E301" s="237" t="str">
        <f t="shared" si="216"/>
        <v/>
      </c>
      <c r="F301" s="237" t="str">
        <f t="shared" si="217"/>
        <v/>
      </c>
      <c r="G301" s="238" t="str">
        <f t="shared" si="218"/>
        <v/>
      </c>
      <c r="H301" s="239" t="str">
        <f t="shared" si="219"/>
        <v/>
      </c>
      <c r="I301" s="237" t="str">
        <f t="shared" si="220"/>
        <v/>
      </c>
      <c r="J301" s="240" t="str">
        <f t="shared" si="221"/>
        <v/>
      </c>
      <c r="K301" s="241" t="str">
        <f t="shared" si="205"/>
        <v/>
      </c>
      <c r="L301" s="242" t="str">
        <f t="shared" si="206"/>
        <v/>
      </c>
      <c r="M301" s="242" t="str">
        <f t="shared" si="222"/>
        <v/>
      </c>
      <c r="N301" s="242" t="str">
        <f t="shared" si="223"/>
        <v/>
      </c>
      <c r="O301" s="243" t="str">
        <f t="shared" si="224"/>
        <v/>
      </c>
      <c r="P301" s="244" t="str">
        <f t="shared" si="225"/>
        <v/>
      </c>
      <c r="Q301" s="244" t="str">
        <f t="shared" si="226"/>
        <v/>
      </c>
      <c r="R301" s="244"/>
      <c r="S301" s="245" t="str">
        <f t="shared" si="227"/>
        <v/>
      </c>
      <c r="T301" s="244" t="str">
        <f t="shared" si="228"/>
        <v/>
      </c>
      <c r="U301" s="244" t="str">
        <f t="shared" si="229"/>
        <v/>
      </c>
      <c r="V301" s="244"/>
      <c r="W301" s="244" t="str">
        <f t="shared" si="230"/>
        <v/>
      </c>
      <c r="X301" s="246" t="str">
        <f t="shared" si="207"/>
        <v/>
      </c>
      <c r="Y301" s="240" t="str">
        <f t="shared" si="231"/>
        <v/>
      </c>
      <c r="Z301" s="240">
        <f t="shared" si="208"/>
        <v>0</v>
      </c>
      <c r="AA301" s="240"/>
      <c r="AB301" s="240">
        <f t="shared" si="232"/>
        <v>0</v>
      </c>
      <c r="AC301" s="244" t="str">
        <f t="shared" si="233"/>
        <v/>
      </c>
      <c r="AD301" s="244" t="str">
        <f t="shared" si="234"/>
        <v/>
      </c>
      <c r="AE301" s="247">
        <f t="shared" si="235"/>
        <v>0</v>
      </c>
      <c r="AF301" s="247" t="str">
        <f t="shared" si="236"/>
        <v/>
      </c>
      <c r="AG301" s="244" t="str">
        <f t="shared" si="209"/>
        <v/>
      </c>
      <c r="AH301" s="61" t="str">
        <f t="shared" si="199"/>
        <v/>
      </c>
      <c r="AI301" s="248">
        <f t="shared" si="200"/>
        <v>0</v>
      </c>
      <c r="AJ301" s="244">
        <f t="shared" si="201"/>
        <v>0</v>
      </c>
      <c r="AK301" s="25"/>
      <c r="AL301" s="249">
        <f t="shared" si="195"/>
        <v>0</v>
      </c>
      <c r="AM301" s="250">
        <f t="shared" si="196"/>
        <v>0</v>
      </c>
      <c r="AN301" s="16"/>
      <c r="AO301" s="251" t="e">
        <f t="shared" si="197"/>
        <v>#VALUE!</v>
      </c>
      <c r="AP301" s="252" t="e">
        <f t="shared" si="198"/>
        <v>#VALUE!</v>
      </c>
      <c r="AQ301" s="253" t="e">
        <f t="shared" ca="1" si="210"/>
        <v>#DIV/0!</v>
      </c>
      <c r="AR301" s="253" t="e">
        <f t="shared" ca="1" si="202"/>
        <v>#DIV/0!</v>
      </c>
      <c r="AS301" s="254" t="e">
        <f t="shared" ca="1" si="211"/>
        <v>#VALUE!</v>
      </c>
      <c r="AT301" s="253" t="e">
        <f t="shared" ca="1" si="203"/>
        <v>#DIV/0!</v>
      </c>
      <c r="AU301" s="253" t="e">
        <f t="shared" ca="1" si="204"/>
        <v>#DIV/0!</v>
      </c>
    </row>
    <row r="302" spans="1:47" outlineLevel="1" x14ac:dyDescent="0.3">
      <c r="A302" s="52" t="str">
        <f t="shared" si="212"/>
        <v/>
      </c>
      <c r="B302" s="52" t="str">
        <f t="shared" si="213"/>
        <v/>
      </c>
      <c r="C302" s="236" t="str">
        <f t="shared" si="214"/>
        <v/>
      </c>
      <c r="D302" s="236" t="str">
        <f t="shared" si="215"/>
        <v/>
      </c>
      <c r="E302" s="237" t="str">
        <f t="shared" si="216"/>
        <v/>
      </c>
      <c r="F302" s="237" t="str">
        <f t="shared" si="217"/>
        <v/>
      </c>
      <c r="G302" s="238" t="str">
        <f t="shared" si="218"/>
        <v/>
      </c>
      <c r="H302" s="239" t="str">
        <f t="shared" si="219"/>
        <v/>
      </c>
      <c r="I302" s="237" t="str">
        <f t="shared" si="220"/>
        <v/>
      </c>
      <c r="J302" s="240" t="str">
        <f t="shared" si="221"/>
        <v/>
      </c>
      <c r="K302" s="241" t="str">
        <f t="shared" si="205"/>
        <v/>
      </c>
      <c r="L302" s="242" t="str">
        <f t="shared" si="206"/>
        <v/>
      </c>
      <c r="M302" s="242" t="str">
        <f t="shared" si="222"/>
        <v/>
      </c>
      <c r="N302" s="242" t="str">
        <f t="shared" si="223"/>
        <v/>
      </c>
      <c r="O302" s="243" t="str">
        <f t="shared" si="224"/>
        <v/>
      </c>
      <c r="P302" s="244" t="str">
        <f t="shared" si="225"/>
        <v/>
      </c>
      <c r="Q302" s="244" t="str">
        <f t="shared" si="226"/>
        <v/>
      </c>
      <c r="R302" s="244"/>
      <c r="S302" s="245" t="str">
        <f t="shared" si="227"/>
        <v/>
      </c>
      <c r="T302" s="244" t="str">
        <f t="shared" si="228"/>
        <v/>
      </c>
      <c r="U302" s="244" t="str">
        <f t="shared" si="229"/>
        <v/>
      </c>
      <c r="V302" s="244"/>
      <c r="W302" s="244" t="str">
        <f t="shared" si="230"/>
        <v/>
      </c>
      <c r="X302" s="246" t="str">
        <f t="shared" si="207"/>
        <v/>
      </c>
      <c r="Y302" s="240" t="str">
        <f t="shared" si="231"/>
        <v/>
      </c>
      <c r="Z302" s="240">
        <f t="shared" si="208"/>
        <v>0</v>
      </c>
      <c r="AA302" s="240"/>
      <c r="AB302" s="240">
        <f t="shared" si="232"/>
        <v>0</v>
      </c>
      <c r="AC302" s="244" t="str">
        <f t="shared" si="233"/>
        <v/>
      </c>
      <c r="AD302" s="244" t="str">
        <f t="shared" si="234"/>
        <v/>
      </c>
      <c r="AE302" s="247">
        <f t="shared" si="235"/>
        <v>0</v>
      </c>
      <c r="AF302" s="247" t="str">
        <f t="shared" si="236"/>
        <v/>
      </c>
      <c r="AG302" s="244" t="str">
        <f t="shared" si="209"/>
        <v/>
      </c>
      <c r="AH302" s="61" t="str">
        <f t="shared" si="199"/>
        <v/>
      </c>
      <c r="AI302" s="248">
        <f t="shared" si="200"/>
        <v>0</v>
      </c>
      <c r="AJ302" s="244">
        <f t="shared" si="201"/>
        <v>0</v>
      </c>
      <c r="AK302" s="25"/>
      <c r="AL302" s="249">
        <f t="shared" si="195"/>
        <v>0</v>
      </c>
      <c r="AM302" s="250">
        <f t="shared" si="196"/>
        <v>0</v>
      </c>
      <c r="AN302" s="16"/>
      <c r="AO302" s="251" t="e">
        <f t="shared" si="197"/>
        <v>#VALUE!</v>
      </c>
      <c r="AP302" s="252" t="e">
        <f t="shared" si="198"/>
        <v>#VALUE!</v>
      </c>
      <c r="AQ302" s="253" t="e">
        <f t="shared" ca="1" si="210"/>
        <v>#DIV/0!</v>
      </c>
      <c r="AR302" s="253" t="e">
        <f t="shared" ca="1" si="202"/>
        <v>#DIV/0!</v>
      </c>
      <c r="AS302" s="254" t="e">
        <f t="shared" ca="1" si="211"/>
        <v>#VALUE!</v>
      </c>
      <c r="AT302" s="253" t="e">
        <f t="shared" ca="1" si="203"/>
        <v>#DIV/0!</v>
      </c>
      <c r="AU302" s="253" t="e">
        <f t="shared" ca="1" si="204"/>
        <v>#DIV/0!</v>
      </c>
    </row>
    <row r="303" spans="1:47" outlineLevel="1" x14ac:dyDescent="0.3">
      <c r="A303" s="52" t="str">
        <f t="shared" si="212"/>
        <v/>
      </c>
      <c r="B303" s="52" t="str">
        <f t="shared" si="213"/>
        <v/>
      </c>
      <c r="C303" s="236" t="str">
        <f t="shared" si="214"/>
        <v/>
      </c>
      <c r="D303" s="236" t="str">
        <f t="shared" si="215"/>
        <v/>
      </c>
      <c r="E303" s="237" t="str">
        <f t="shared" si="216"/>
        <v/>
      </c>
      <c r="F303" s="237" t="str">
        <f t="shared" si="217"/>
        <v/>
      </c>
      <c r="G303" s="238" t="str">
        <f t="shared" si="218"/>
        <v/>
      </c>
      <c r="H303" s="239" t="str">
        <f t="shared" si="219"/>
        <v/>
      </c>
      <c r="I303" s="237" t="str">
        <f t="shared" si="220"/>
        <v/>
      </c>
      <c r="J303" s="240" t="str">
        <f t="shared" si="221"/>
        <v/>
      </c>
      <c r="K303" s="241" t="str">
        <f t="shared" si="205"/>
        <v/>
      </c>
      <c r="L303" s="242" t="str">
        <f t="shared" si="206"/>
        <v/>
      </c>
      <c r="M303" s="242" t="str">
        <f t="shared" si="222"/>
        <v/>
      </c>
      <c r="N303" s="242" t="str">
        <f t="shared" si="223"/>
        <v/>
      </c>
      <c r="O303" s="243" t="str">
        <f t="shared" si="224"/>
        <v/>
      </c>
      <c r="P303" s="244" t="str">
        <f t="shared" si="225"/>
        <v/>
      </c>
      <c r="Q303" s="244" t="str">
        <f t="shared" si="226"/>
        <v/>
      </c>
      <c r="R303" s="244"/>
      <c r="S303" s="245" t="str">
        <f t="shared" si="227"/>
        <v/>
      </c>
      <c r="T303" s="244" t="str">
        <f t="shared" si="228"/>
        <v/>
      </c>
      <c r="U303" s="244" t="str">
        <f t="shared" si="229"/>
        <v/>
      </c>
      <c r="V303" s="244"/>
      <c r="W303" s="244" t="str">
        <f t="shared" si="230"/>
        <v/>
      </c>
      <c r="X303" s="246" t="str">
        <f t="shared" si="207"/>
        <v/>
      </c>
      <c r="Y303" s="240" t="str">
        <f t="shared" si="231"/>
        <v/>
      </c>
      <c r="Z303" s="240">
        <f t="shared" si="208"/>
        <v>0</v>
      </c>
      <c r="AA303" s="240"/>
      <c r="AB303" s="240">
        <f t="shared" si="232"/>
        <v>0</v>
      </c>
      <c r="AC303" s="244" t="str">
        <f t="shared" si="233"/>
        <v/>
      </c>
      <c r="AD303" s="244" t="str">
        <f t="shared" si="234"/>
        <v/>
      </c>
      <c r="AE303" s="247">
        <f t="shared" si="235"/>
        <v>0</v>
      </c>
      <c r="AF303" s="247" t="str">
        <f t="shared" si="236"/>
        <v/>
      </c>
      <c r="AG303" s="244" t="str">
        <f t="shared" si="209"/>
        <v/>
      </c>
      <c r="AH303" s="61" t="str">
        <f t="shared" si="199"/>
        <v/>
      </c>
      <c r="AI303" s="248">
        <f t="shared" si="200"/>
        <v>0</v>
      </c>
      <c r="AJ303" s="244">
        <f t="shared" si="201"/>
        <v>0</v>
      </c>
      <c r="AK303" s="25"/>
      <c r="AL303" s="249">
        <f t="shared" si="195"/>
        <v>0</v>
      </c>
      <c r="AM303" s="250">
        <f t="shared" si="196"/>
        <v>0</v>
      </c>
      <c r="AN303" s="16"/>
      <c r="AO303" s="251" t="e">
        <f t="shared" si="197"/>
        <v>#VALUE!</v>
      </c>
      <c r="AP303" s="252" t="e">
        <f t="shared" si="198"/>
        <v>#VALUE!</v>
      </c>
      <c r="AQ303" s="253" t="e">
        <f t="shared" ca="1" si="210"/>
        <v>#DIV/0!</v>
      </c>
      <c r="AR303" s="253" t="e">
        <f t="shared" ca="1" si="202"/>
        <v>#DIV/0!</v>
      </c>
      <c r="AS303" s="254" t="e">
        <f t="shared" ca="1" si="211"/>
        <v>#VALUE!</v>
      </c>
      <c r="AT303" s="253" t="e">
        <f t="shared" ca="1" si="203"/>
        <v>#DIV/0!</v>
      </c>
      <c r="AU303" s="253" t="e">
        <f t="shared" ca="1" si="204"/>
        <v>#DIV/0!</v>
      </c>
    </row>
    <row r="304" spans="1:47" outlineLevel="1" x14ac:dyDescent="0.3">
      <c r="A304" s="52" t="str">
        <f t="shared" si="212"/>
        <v/>
      </c>
      <c r="B304" s="52" t="str">
        <f t="shared" si="213"/>
        <v/>
      </c>
      <c r="C304" s="236" t="str">
        <f t="shared" si="214"/>
        <v/>
      </c>
      <c r="D304" s="236" t="str">
        <f t="shared" si="215"/>
        <v/>
      </c>
      <c r="E304" s="237" t="str">
        <f t="shared" si="216"/>
        <v/>
      </c>
      <c r="F304" s="237" t="str">
        <f t="shared" si="217"/>
        <v/>
      </c>
      <c r="G304" s="238" t="str">
        <f t="shared" si="218"/>
        <v/>
      </c>
      <c r="H304" s="239" t="str">
        <f t="shared" si="219"/>
        <v/>
      </c>
      <c r="I304" s="237" t="str">
        <f t="shared" si="220"/>
        <v/>
      </c>
      <c r="J304" s="240" t="str">
        <f t="shared" si="221"/>
        <v/>
      </c>
      <c r="K304" s="241" t="str">
        <f t="shared" si="205"/>
        <v/>
      </c>
      <c r="L304" s="242" t="str">
        <f t="shared" si="206"/>
        <v/>
      </c>
      <c r="M304" s="242" t="str">
        <f t="shared" si="222"/>
        <v/>
      </c>
      <c r="N304" s="242" t="str">
        <f t="shared" si="223"/>
        <v/>
      </c>
      <c r="O304" s="243" t="str">
        <f t="shared" si="224"/>
        <v/>
      </c>
      <c r="P304" s="244" t="str">
        <f t="shared" si="225"/>
        <v/>
      </c>
      <c r="Q304" s="244" t="str">
        <f t="shared" si="226"/>
        <v/>
      </c>
      <c r="R304" s="244"/>
      <c r="S304" s="245" t="str">
        <f t="shared" si="227"/>
        <v/>
      </c>
      <c r="T304" s="244" t="str">
        <f t="shared" si="228"/>
        <v/>
      </c>
      <c r="U304" s="244" t="str">
        <f t="shared" si="229"/>
        <v/>
      </c>
      <c r="V304" s="244"/>
      <c r="W304" s="244" t="str">
        <f t="shared" si="230"/>
        <v/>
      </c>
      <c r="X304" s="246" t="str">
        <f t="shared" si="207"/>
        <v/>
      </c>
      <c r="Y304" s="240" t="str">
        <f t="shared" si="231"/>
        <v/>
      </c>
      <c r="Z304" s="240">
        <f t="shared" si="208"/>
        <v>0</v>
      </c>
      <c r="AA304" s="240"/>
      <c r="AB304" s="240">
        <f t="shared" si="232"/>
        <v>0</v>
      </c>
      <c r="AC304" s="244" t="str">
        <f t="shared" si="233"/>
        <v/>
      </c>
      <c r="AD304" s="244" t="str">
        <f t="shared" si="234"/>
        <v/>
      </c>
      <c r="AE304" s="247">
        <f t="shared" si="235"/>
        <v>0</v>
      </c>
      <c r="AF304" s="247" t="str">
        <f t="shared" si="236"/>
        <v/>
      </c>
      <c r="AG304" s="244" t="str">
        <f t="shared" si="209"/>
        <v/>
      </c>
      <c r="AH304" s="61" t="str">
        <f t="shared" si="199"/>
        <v/>
      </c>
      <c r="AI304" s="248">
        <f t="shared" si="200"/>
        <v>0</v>
      </c>
      <c r="AJ304" s="244">
        <f t="shared" si="201"/>
        <v>0</v>
      </c>
      <c r="AK304" s="25"/>
      <c r="AL304" s="249">
        <f t="shared" si="195"/>
        <v>0</v>
      </c>
      <c r="AM304" s="250">
        <f t="shared" si="196"/>
        <v>0</v>
      </c>
      <c r="AN304" s="16"/>
      <c r="AO304" s="251" t="e">
        <f t="shared" si="197"/>
        <v>#VALUE!</v>
      </c>
      <c r="AP304" s="252" t="e">
        <f t="shared" si="198"/>
        <v>#VALUE!</v>
      </c>
      <c r="AQ304" s="253" t="e">
        <f t="shared" ca="1" si="210"/>
        <v>#DIV/0!</v>
      </c>
      <c r="AR304" s="253" t="e">
        <f t="shared" ca="1" si="202"/>
        <v>#DIV/0!</v>
      </c>
      <c r="AS304" s="254" t="e">
        <f t="shared" ca="1" si="211"/>
        <v>#VALUE!</v>
      </c>
      <c r="AT304" s="253" t="e">
        <f t="shared" ca="1" si="203"/>
        <v>#DIV/0!</v>
      </c>
      <c r="AU304" s="253" t="e">
        <f t="shared" ca="1" si="204"/>
        <v>#DIV/0!</v>
      </c>
    </row>
    <row r="305" spans="1:47" outlineLevel="1" x14ac:dyDescent="0.3">
      <c r="A305" s="52" t="str">
        <f t="shared" si="212"/>
        <v/>
      </c>
      <c r="B305" s="52" t="str">
        <f t="shared" si="213"/>
        <v/>
      </c>
      <c r="C305" s="236" t="str">
        <f t="shared" si="214"/>
        <v/>
      </c>
      <c r="D305" s="236" t="str">
        <f t="shared" si="215"/>
        <v/>
      </c>
      <c r="E305" s="237" t="str">
        <f t="shared" si="216"/>
        <v/>
      </c>
      <c r="F305" s="237" t="str">
        <f t="shared" si="217"/>
        <v/>
      </c>
      <c r="G305" s="238" t="str">
        <f t="shared" si="218"/>
        <v/>
      </c>
      <c r="H305" s="239" t="str">
        <f t="shared" si="219"/>
        <v/>
      </c>
      <c r="I305" s="237" t="str">
        <f t="shared" si="220"/>
        <v/>
      </c>
      <c r="J305" s="240" t="str">
        <f t="shared" si="221"/>
        <v/>
      </c>
      <c r="K305" s="241" t="str">
        <f t="shared" si="205"/>
        <v/>
      </c>
      <c r="L305" s="242" t="str">
        <f t="shared" si="206"/>
        <v/>
      </c>
      <c r="M305" s="242" t="str">
        <f t="shared" si="222"/>
        <v/>
      </c>
      <c r="N305" s="242" t="str">
        <f t="shared" si="223"/>
        <v/>
      </c>
      <c r="O305" s="243" t="str">
        <f t="shared" si="224"/>
        <v/>
      </c>
      <c r="P305" s="244" t="str">
        <f t="shared" si="225"/>
        <v/>
      </c>
      <c r="Q305" s="244" t="str">
        <f t="shared" si="226"/>
        <v/>
      </c>
      <c r="R305" s="244"/>
      <c r="S305" s="245" t="str">
        <f t="shared" si="227"/>
        <v/>
      </c>
      <c r="T305" s="244" t="str">
        <f t="shared" si="228"/>
        <v/>
      </c>
      <c r="U305" s="244" t="str">
        <f t="shared" si="229"/>
        <v/>
      </c>
      <c r="V305" s="244"/>
      <c r="W305" s="244" t="str">
        <f t="shared" si="230"/>
        <v/>
      </c>
      <c r="X305" s="246" t="str">
        <f t="shared" si="207"/>
        <v/>
      </c>
      <c r="Y305" s="240" t="str">
        <f t="shared" si="231"/>
        <v/>
      </c>
      <c r="Z305" s="240">
        <f t="shared" si="208"/>
        <v>0</v>
      </c>
      <c r="AA305" s="240"/>
      <c r="AB305" s="240">
        <f t="shared" si="232"/>
        <v>0</v>
      </c>
      <c r="AC305" s="244" t="str">
        <f t="shared" si="233"/>
        <v/>
      </c>
      <c r="AD305" s="244" t="str">
        <f t="shared" si="234"/>
        <v/>
      </c>
      <c r="AE305" s="247">
        <f t="shared" si="235"/>
        <v>0</v>
      </c>
      <c r="AF305" s="247" t="str">
        <f t="shared" si="236"/>
        <v/>
      </c>
      <c r="AG305" s="244" t="str">
        <f t="shared" si="209"/>
        <v/>
      </c>
      <c r="AH305" s="61" t="str">
        <f t="shared" si="199"/>
        <v/>
      </c>
      <c r="AI305" s="248">
        <f t="shared" si="200"/>
        <v>0</v>
      </c>
      <c r="AJ305" s="244">
        <f t="shared" si="201"/>
        <v>0</v>
      </c>
      <c r="AK305" s="25"/>
      <c r="AL305" s="249">
        <f t="shared" si="195"/>
        <v>0</v>
      </c>
      <c r="AM305" s="250">
        <f t="shared" si="196"/>
        <v>0</v>
      </c>
      <c r="AN305" s="16"/>
      <c r="AO305" s="251" t="e">
        <f t="shared" si="197"/>
        <v>#VALUE!</v>
      </c>
      <c r="AP305" s="252" t="e">
        <f t="shared" si="198"/>
        <v>#VALUE!</v>
      </c>
      <c r="AQ305" s="253" t="e">
        <f t="shared" ca="1" si="210"/>
        <v>#DIV/0!</v>
      </c>
      <c r="AR305" s="253" t="e">
        <f t="shared" ca="1" si="202"/>
        <v>#DIV/0!</v>
      </c>
      <c r="AS305" s="254" t="e">
        <f t="shared" ca="1" si="211"/>
        <v>#VALUE!</v>
      </c>
      <c r="AT305" s="253" t="e">
        <f t="shared" ca="1" si="203"/>
        <v>#DIV/0!</v>
      </c>
      <c r="AU305" s="253" t="e">
        <f t="shared" ca="1" si="204"/>
        <v>#DIV/0!</v>
      </c>
    </row>
    <row r="306" spans="1:47" outlineLevel="1" x14ac:dyDescent="0.3">
      <c r="A306" s="52" t="str">
        <f t="shared" si="212"/>
        <v/>
      </c>
      <c r="B306" s="52" t="str">
        <f t="shared" si="213"/>
        <v/>
      </c>
      <c r="C306" s="236" t="str">
        <f t="shared" si="214"/>
        <v/>
      </c>
      <c r="D306" s="236" t="str">
        <f t="shared" si="215"/>
        <v/>
      </c>
      <c r="E306" s="237" t="str">
        <f t="shared" si="216"/>
        <v/>
      </c>
      <c r="F306" s="237" t="str">
        <f t="shared" si="217"/>
        <v/>
      </c>
      <c r="G306" s="238" t="str">
        <f t="shared" si="218"/>
        <v/>
      </c>
      <c r="H306" s="239" t="str">
        <f t="shared" si="219"/>
        <v/>
      </c>
      <c r="I306" s="237" t="str">
        <f t="shared" si="220"/>
        <v/>
      </c>
      <c r="J306" s="240" t="str">
        <f t="shared" si="221"/>
        <v/>
      </c>
      <c r="K306" s="241" t="str">
        <f t="shared" si="205"/>
        <v/>
      </c>
      <c r="L306" s="242" t="str">
        <f t="shared" si="206"/>
        <v/>
      </c>
      <c r="M306" s="242" t="str">
        <f t="shared" si="222"/>
        <v/>
      </c>
      <c r="N306" s="242" t="str">
        <f t="shared" si="223"/>
        <v/>
      </c>
      <c r="O306" s="243" t="str">
        <f t="shared" si="224"/>
        <v/>
      </c>
      <c r="P306" s="244" t="str">
        <f t="shared" si="225"/>
        <v/>
      </c>
      <c r="Q306" s="244" t="str">
        <f t="shared" si="226"/>
        <v/>
      </c>
      <c r="R306" s="244"/>
      <c r="S306" s="245" t="str">
        <f t="shared" si="227"/>
        <v/>
      </c>
      <c r="T306" s="244" t="str">
        <f t="shared" si="228"/>
        <v/>
      </c>
      <c r="U306" s="244" t="str">
        <f t="shared" si="229"/>
        <v/>
      </c>
      <c r="V306" s="244"/>
      <c r="W306" s="244" t="str">
        <f t="shared" si="230"/>
        <v/>
      </c>
      <c r="X306" s="246" t="str">
        <f t="shared" si="207"/>
        <v/>
      </c>
      <c r="Y306" s="240" t="str">
        <f t="shared" si="231"/>
        <v/>
      </c>
      <c r="Z306" s="240">
        <f t="shared" si="208"/>
        <v>0</v>
      </c>
      <c r="AA306" s="240"/>
      <c r="AB306" s="240">
        <f t="shared" si="232"/>
        <v>0</v>
      </c>
      <c r="AC306" s="244" t="str">
        <f t="shared" si="233"/>
        <v/>
      </c>
      <c r="AD306" s="244" t="str">
        <f t="shared" si="234"/>
        <v/>
      </c>
      <c r="AE306" s="247">
        <f t="shared" si="235"/>
        <v>0</v>
      </c>
      <c r="AF306" s="247" t="str">
        <f t="shared" si="236"/>
        <v/>
      </c>
      <c r="AG306" s="244" t="str">
        <f t="shared" si="209"/>
        <v/>
      </c>
      <c r="AH306" s="61" t="str">
        <f t="shared" si="199"/>
        <v/>
      </c>
      <c r="AI306" s="248">
        <f t="shared" si="200"/>
        <v>0</v>
      </c>
      <c r="AJ306" s="244">
        <f t="shared" si="201"/>
        <v>0</v>
      </c>
      <c r="AK306" s="25"/>
      <c r="AL306" s="249">
        <f t="shared" si="195"/>
        <v>0</v>
      </c>
      <c r="AM306" s="250">
        <f t="shared" si="196"/>
        <v>0</v>
      </c>
      <c r="AN306" s="16"/>
      <c r="AO306" s="251" t="e">
        <f t="shared" si="197"/>
        <v>#VALUE!</v>
      </c>
      <c r="AP306" s="252" t="e">
        <f t="shared" si="198"/>
        <v>#VALUE!</v>
      </c>
      <c r="AQ306" s="253" t="e">
        <f t="shared" ca="1" si="210"/>
        <v>#DIV/0!</v>
      </c>
      <c r="AR306" s="253" t="e">
        <f t="shared" ca="1" si="202"/>
        <v>#DIV/0!</v>
      </c>
      <c r="AS306" s="254" t="e">
        <f t="shared" ca="1" si="211"/>
        <v>#VALUE!</v>
      </c>
      <c r="AT306" s="253" t="e">
        <f t="shared" ca="1" si="203"/>
        <v>#DIV/0!</v>
      </c>
      <c r="AU306" s="253" t="e">
        <f t="shared" ca="1" si="204"/>
        <v>#DIV/0!</v>
      </c>
    </row>
    <row r="307" spans="1:47" outlineLevel="1" x14ac:dyDescent="0.3">
      <c r="A307" s="52" t="str">
        <f t="shared" si="212"/>
        <v/>
      </c>
      <c r="B307" s="52" t="str">
        <f t="shared" si="213"/>
        <v/>
      </c>
      <c r="C307" s="236" t="str">
        <f t="shared" si="214"/>
        <v/>
      </c>
      <c r="D307" s="236" t="str">
        <f t="shared" si="215"/>
        <v/>
      </c>
      <c r="E307" s="237" t="str">
        <f t="shared" si="216"/>
        <v/>
      </c>
      <c r="F307" s="237" t="str">
        <f t="shared" si="217"/>
        <v/>
      </c>
      <c r="G307" s="238" t="str">
        <f t="shared" si="218"/>
        <v/>
      </c>
      <c r="H307" s="239" t="str">
        <f t="shared" si="219"/>
        <v/>
      </c>
      <c r="I307" s="237" t="str">
        <f t="shared" si="220"/>
        <v/>
      </c>
      <c r="J307" s="240" t="str">
        <f t="shared" si="221"/>
        <v/>
      </c>
      <c r="K307" s="241" t="str">
        <f t="shared" si="205"/>
        <v/>
      </c>
      <c r="L307" s="242" t="str">
        <f t="shared" si="206"/>
        <v/>
      </c>
      <c r="M307" s="242" t="str">
        <f t="shared" si="222"/>
        <v/>
      </c>
      <c r="N307" s="242" t="str">
        <f t="shared" si="223"/>
        <v/>
      </c>
      <c r="O307" s="243" t="str">
        <f t="shared" si="224"/>
        <v/>
      </c>
      <c r="P307" s="244" t="str">
        <f t="shared" si="225"/>
        <v/>
      </c>
      <c r="Q307" s="244" t="str">
        <f t="shared" si="226"/>
        <v/>
      </c>
      <c r="R307" s="244"/>
      <c r="S307" s="245" t="str">
        <f t="shared" si="227"/>
        <v/>
      </c>
      <c r="T307" s="244" t="str">
        <f t="shared" si="228"/>
        <v/>
      </c>
      <c r="U307" s="244" t="str">
        <f t="shared" si="229"/>
        <v/>
      </c>
      <c r="V307" s="244"/>
      <c r="W307" s="244" t="str">
        <f t="shared" si="230"/>
        <v/>
      </c>
      <c r="X307" s="246" t="str">
        <f t="shared" si="207"/>
        <v/>
      </c>
      <c r="Y307" s="240" t="str">
        <f t="shared" si="231"/>
        <v/>
      </c>
      <c r="Z307" s="240">
        <f t="shared" si="208"/>
        <v>0</v>
      </c>
      <c r="AA307" s="240"/>
      <c r="AB307" s="240">
        <f t="shared" si="232"/>
        <v>0</v>
      </c>
      <c r="AC307" s="244" t="str">
        <f t="shared" si="233"/>
        <v/>
      </c>
      <c r="AD307" s="244" t="str">
        <f t="shared" si="234"/>
        <v/>
      </c>
      <c r="AE307" s="247">
        <f t="shared" si="235"/>
        <v>0</v>
      </c>
      <c r="AF307" s="247" t="str">
        <f t="shared" si="236"/>
        <v/>
      </c>
      <c r="AG307" s="244" t="str">
        <f t="shared" si="209"/>
        <v/>
      </c>
      <c r="AH307" s="61" t="str">
        <f t="shared" si="199"/>
        <v/>
      </c>
      <c r="AI307" s="248">
        <f t="shared" si="200"/>
        <v>0</v>
      </c>
      <c r="AJ307" s="244">
        <f t="shared" si="201"/>
        <v>0</v>
      </c>
      <c r="AK307" s="25"/>
      <c r="AL307" s="249">
        <f t="shared" si="195"/>
        <v>0</v>
      </c>
      <c r="AM307" s="250">
        <f t="shared" si="196"/>
        <v>0</v>
      </c>
      <c r="AN307" s="16"/>
      <c r="AO307" s="251" t="e">
        <f t="shared" si="197"/>
        <v>#VALUE!</v>
      </c>
      <c r="AP307" s="252" t="e">
        <f t="shared" si="198"/>
        <v>#VALUE!</v>
      </c>
      <c r="AQ307" s="253" t="e">
        <f t="shared" ca="1" si="210"/>
        <v>#DIV/0!</v>
      </c>
      <c r="AR307" s="253" t="e">
        <f t="shared" ca="1" si="202"/>
        <v>#DIV/0!</v>
      </c>
      <c r="AS307" s="254" t="e">
        <f t="shared" ca="1" si="211"/>
        <v>#VALUE!</v>
      </c>
      <c r="AT307" s="253" t="e">
        <f t="shared" ca="1" si="203"/>
        <v>#DIV/0!</v>
      </c>
      <c r="AU307" s="253" t="e">
        <f t="shared" ca="1" si="204"/>
        <v>#DIV/0!</v>
      </c>
    </row>
    <row r="308" spans="1:47" outlineLevel="1" x14ac:dyDescent="0.3">
      <c r="A308" s="52" t="str">
        <f t="shared" si="212"/>
        <v/>
      </c>
      <c r="B308" s="52" t="str">
        <f t="shared" si="213"/>
        <v/>
      </c>
      <c r="C308" s="236" t="str">
        <f t="shared" si="214"/>
        <v/>
      </c>
      <c r="D308" s="236" t="str">
        <f t="shared" si="215"/>
        <v/>
      </c>
      <c r="E308" s="237" t="str">
        <f t="shared" si="216"/>
        <v/>
      </c>
      <c r="F308" s="237" t="str">
        <f t="shared" si="217"/>
        <v/>
      </c>
      <c r="G308" s="238" t="str">
        <f t="shared" si="218"/>
        <v/>
      </c>
      <c r="H308" s="239" t="str">
        <f t="shared" si="219"/>
        <v/>
      </c>
      <c r="I308" s="237" t="str">
        <f t="shared" si="220"/>
        <v/>
      </c>
      <c r="J308" s="240" t="str">
        <f t="shared" si="221"/>
        <v/>
      </c>
      <c r="K308" s="241" t="str">
        <f t="shared" si="205"/>
        <v/>
      </c>
      <c r="L308" s="242" t="str">
        <f t="shared" si="206"/>
        <v/>
      </c>
      <c r="M308" s="242" t="str">
        <f t="shared" si="222"/>
        <v/>
      </c>
      <c r="N308" s="242" t="str">
        <f t="shared" si="223"/>
        <v/>
      </c>
      <c r="O308" s="243" t="str">
        <f t="shared" si="224"/>
        <v/>
      </c>
      <c r="P308" s="244" t="str">
        <f t="shared" si="225"/>
        <v/>
      </c>
      <c r="Q308" s="244" t="str">
        <f t="shared" si="226"/>
        <v/>
      </c>
      <c r="R308" s="244"/>
      <c r="S308" s="245" t="str">
        <f t="shared" si="227"/>
        <v/>
      </c>
      <c r="T308" s="244" t="str">
        <f t="shared" si="228"/>
        <v/>
      </c>
      <c r="U308" s="244" t="str">
        <f t="shared" si="229"/>
        <v/>
      </c>
      <c r="V308" s="244"/>
      <c r="W308" s="244" t="str">
        <f t="shared" si="230"/>
        <v/>
      </c>
      <c r="X308" s="246" t="str">
        <f t="shared" si="207"/>
        <v/>
      </c>
      <c r="Y308" s="240" t="str">
        <f t="shared" si="231"/>
        <v/>
      </c>
      <c r="Z308" s="240">
        <f t="shared" si="208"/>
        <v>0</v>
      </c>
      <c r="AA308" s="240"/>
      <c r="AB308" s="240">
        <f t="shared" si="232"/>
        <v>0</v>
      </c>
      <c r="AC308" s="244" t="str">
        <f t="shared" si="233"/>
        <v/>
      </c>
      <c r="AD308" s="244" t="str">
        <f t="shared" si="234"/>
        <v/>
      </c>
      <c r="AE308" s="247">
        <f t="shared" si="235"/>
        <v>0</v>
      </c>
      <c r="AF308" s="247" t="str">
        <f t="shared" si="236"/>
        <v/>
      </c>
      <c r="AG308" s="244" t="str">
        <f t="shared" si="209"/>
        <v/>
      </c>
      <c r="AH308" s="61" t="str">
        <f t="shared" si="199"/>
        <v/>
      </c>
      <c r="AI308" s="248">
        <f t="shared" si="200"/>
        <v>0</v>
      </c>
      <c r="AJ308" s="244">
        <f t="shared" si="201"/>
        <v>0</v>
      </c>
      <c r="AK308" s="25"/>
      <c r="AL308" s="249">
        <f t="shared" si="195"/>
        <v>0</v>
      </c>
      <c r="AM308" s="250">
        <f t="shared" si="196"/>
        <v>0</v>
      </c>
      <c r="AN308" s="16"/>
      <c r="AO308" s="251" t="e">
        <f t="shared" si="197"/>
        <v>#VALUE!</v>
      </c>
      <c r="AP308" s="252" t="e">
        <f t="shared" si="198"/>
        <v>#VALUE!</v>
      </c>
      <c r="AQ308" s="253" t="e">
        <f t="shared" ca="1" si="210"/>
        <v>#DIV/0!</v>
      </c>
      <c r="AR308" s="253" t="e">
        <f t="shared" ca="1" si="202"/>
        <v>#DIV/0!</v>
      </c>
      <c r="AS308" s="254" t="e">
        <f t="shared" ca="1" si="211"/>
        <v>#VALUE!</v>
      </c>
      <c r="AT308" s="253" t="e">
        <f t="shared" ca="1" si="203"/>
        <v>#DIV/0!</v>
      </c>
      <c r="AU308" s="253" t="e">
        <f t="shared" ca="1" si="204"/>
        <v>#DIV/0!</v>
      </c>
    </row>
    <row r="309" spans="1:47" outlineLevel="1" x14ac:dyDescent="0.3">
      <c r="A309" s="52" t="str">
        <f t="shared" si="212"/>
        <v/>
      </c>
      <c r="B309" s="52" t="str">
        <f t="shared" si="213"/>
        <v/>
      </c>
      <c r="C309" s="236" t="str">
        <f t="shared" si="214"/>
        <v/>
      </c>
      <c r="D309" s="236" t="str">
        <f t="shared" si="215"/>
        <v/>
      </c>
      <c r="E309" s="237" t="str">
        <f t="shared" si="216"/>
        <v/>
      </c>
      <c r="F309" s="237" t="str">
        <f t="shared" si="217"/>
        <v/>
      </c>
      <c r="G309" s="238" t="str">
        <f t="shared" si="218"/>
        <v/>
      </c>
      <c r="H309" s="239" t="str">
        <f t="shared" si="219"/>
        <v/>
      </c>
      <c r="I309" s="237" t="str">
        <f t="shared" si="220"/>
        <v/>
      </c>
      <c r="J309" s="240" t="str">
        <f t="shared" si="221"/>
        <v/>
      </c>
      <c r="K309" s="241" t="str">
        <f t="shared" si="205"/>
        <v/>
      </c>
      <c r="L309" s="242" t="str">
        <f t="shared" si="206"/>
        <v/>
      </c>
      <c r="M309" s="242" t="str">
        <f t="shared" si="222"/>
        <v/>
      </c>
      <c r="N309" s="242" t="str">
        <f t="shared" si="223"/>
        <v/>
      </c>
      <c r="O309" s="243" t="str">
        <f t="shared" si="224"/>
        <v/>
      </c>
      <c r="P309" s="244" t="str">
        <f t="shared" si="225"/>
        <v/>
      </c>
      <c r="Q309" s="244" t="str">
        <f t="shared" si="226"/>
        <v/>
      </c>
      <c r="R309" s="244"/>
      <c r="S309" s="245" t="str">
        <f t="shared" si="227"/>
        <v/>
      </c>
      <c r="T309" s="244" t="str">
        <f t="shared" si="228"/>
        <v/>
      </c>
      <c r="U309" s="244" t="str">
        <f t="shared" si="229"/>
        <v/>
      </c>
      <c r="V309" s="244"/>
      <c r="W309" s="244" t="str">
        <f t="shared" si="230"/>
        <v/>
      </c>
      <c r="X309" s="246" t="str">
        <f t="shared" si="207"/>
        <v/>
      </c>
      <c r="Y309" s="240" t="str">
        <f t="shared" si="231"/>
        <v/>
      </c>
      <c r="Z309" s="240">
        <f t="shared" si="208"/>
        <v>0</v>
      </c>
      <c r="AA309" s="240"/>
      <c r="AB309" s="240">
        <f t="shared" si="232"/>
        <v>0</v>
      </c>
      <c r="AC309" s="244" t="str">
        <f t="shared" si="233"/>
        <v/>
      </c>
      <c r="AD309" s="244" t="str">
        <f t="shared" si="234"/>
        <v/>
      </c>
      <c r="AE309" s="247">
        <f t="shared" si="235"/>
        <v>0</v>
      </c>
      <c r="AF309" s="247" t="str">
        <f t="shared" si="236"/>
        <v/>
      </c>
      <c r="AG309" s="244" t="str">
        <f t="shared" si="209"/>
        <v/>
      </c>
      <c r="AH309" s="61" t="str">
        <f t="shared" si="199"/>
        <v/>
      </c>
      <c r="AI309" s="248">
        <f t="shared" si="200"/>
        <v>0</v>
      </c>
      <c r="AJ309" s="244">
        <f t="shared" si="201"/>
        <v>0</v>
      </c>
      <c r="AK309" s="25"/>
      <c r="AL309" s="249">
        <f t="shared" si="195"/>
        <v>0</v>
      </c>
      <c r="AM309" s="250">
        <f t="shared" si="196"/>
        <v>0</v>
      </c>
      <c r="AN309" s="16"/>
      <c r="AO309" s="251" t="e">
        <f t="shared" si="197"/>
        <v>#VALUE!</v>
      </c>
      <c r="AP309" s="252" t="e">
        <f t="shared" si="198"/>
        <v>#VALUE!</v>
      </c>
      <c r="AQ309" s="253" t="e">
        <f t="shared" ca="1" si="210"/>
        <v>#DIV/0!</v>
      </c>
      <c r="AR309" s="253" t="e">
        <f t="shared" ca="1" si="202"/>
        <v>#DIV/0!</v>
      </c>
      <c r="AS309" s="254" t="e">
        <f t="shared" ca="1" si="211"/>
        <v>#VALUE!</v>
      </c>
      <c r="AT309" s="253" t="e">
        <f t="shared" ca="1" si="203"/>
        <v>#DIV/0!</v>
      </c>
      <c r="AU309" s="253" t="e">
        <f t="shared" ca="1" si="204"/>
        <v>#DIV/0!</v>
      </c>
    </row>
    <row r="310" spans="1:47" outlineLevel="1" x14ac:dyDescent="0.3">
      <c r="A310" s="52" t="str">
        <f t="shared" si="212"/>
        <v/>
      </c>
      <c r="B310" s="52" t="str">
        <f t="shared" si="213"/>
        <v/>
      </c>
      <c r="C310" s="236" t="str">
        <f t="shared" si="214"/>
        <v/>
      </c>
      <c r="D310" s="236" t="str">
        <f t="shared" si="215"/>
        <v/>
      </c>
      <c r="E310" s="237" t="str">
        <f t="shared" si="216"/>
        <v/>
      </c>
      <c r="F310" s="237" t="str">
        <f t="shared" si="217"/>
        <v/>
      </c>
      <c r="G310" s="238" t="str">
        <f t="shared" si="218"/>
        <v/>
      </c>
      <c r="H310" s="239" t="str">
        <f t="shared" si="219"/>
        <v/>
      </c>
      <c r="I310" s="237" t="str">
        <f t="shared" si="220"/>
        <v/>
      </c>
      <c r="J310" s="240" t="str">
        <f t="shared" si="221"/>
        <v/>
      </c>
      <c r="K310" s="241" t="str">
        <f t="shared" si="205"/>
        <v/>
      </c>
      <c r="L310" s="242" t="str">
        <f t="shared" si="206"/>
        <v/>
      </c>
      <c r="M310" s="242" t="str">
        <f t="shared" si="222"/>
        <v/>
      </c>
      <c r="N310" s="242" t="str">
        <f t="shared" si="223"/>
        <v/>
      </c>
      <c r="O310" s="243" t="str">
        <f t="shared" si="224"/>
        <v/>
      </c>
      <c r="P310" s="244" t="str">
        <f t="shared" si="225"/>
        <v/>
      </c>
      <c r="Q310" s="244" t="str">
        <f t="shared" si="226"/>
        <v/>
      </c>
      <c r="R310" s="244"/>
      <c r="S310" s="245" t="str">
        <f t="shared" si="227"/>
        <v/>
      </c>
      <c r="T310" s="244" t="str">
        <f t="shared" si="228"/>
        <v/>
      </c>
      <c r="U310" s="244" t="str">
        <f t="shared" si="229"/>
        <v/>
      </c>
      <c r="V310" s="244"/>
      <c r="W310" s="244" t="str">
        <f t="shared" si="230"/>
        <v/>
      </c>
      <c r="X310" s="246" t="str">
        <f t="shared" si="207"/>
        <v/>
      </c>
      <c r="Y310" s="240" t="str">
        <f t="shared" si="231"/>
        <v/>
      </c>
      <c r="Z310" s="240">
        <f t="shared" si="208"/>
        <v>0</v>
      </c>
      <c r="AA310" s="240"/>
      <c r="AB310" s="240">
        <f t="shared" si="232"/>
        <v>0</v>
      </c>
      <c r="AC310" s="244" t="str">
        <f t="shared" si="233"/>
        <v/>
      </c>
      <c r="AD310" s="244" t="str">
        <f t="shared" si="234"/>
        <v/>
      </c>
      <c r="AE310" s="247">
        <f t="shared" si="235"/>
        <v>0</v>
      </c>
      <c r="AF310" s="247" t="str">
        <f t="shared" si="236"/>
        <v/>
      </c>
      <c r="AG310" s="244" t="str">
        <f t="shared" si="209"/>
        <v/>
      </c>
      <c r="AH310" s="61" t="str">
        <f t="shared" si="199"/>
        <v/>
      </c>
      <c r="AI310" s="248">
        <f t="shared" si="200"/>
        <v>0</v>
      </c>
      <c r="AJ310" s="244">
        <f t="shared" si="201"/>
        <v>0</v>
      </c>
      <c r="AK310" s="25"/>
      <c r="AL310" s="249">
        <f t="shared" si="195"/>
        <v>0</v>
      </c>
      <c r="AM310" s="250">
        <f t="shared" si="196"/>
        <v>0</v>
      </c>
      <c r="AN310" s="16"/>
      <c r="AO310" s="251" t="e">
        <f t="shared" si="197"/>
        <v>#VALUE!</v>
      </c>
      <c r="AP310" s="252" t="e">
        <f t="shared" si="198"/>
        <v>#VALUE!</v>
      </c>
      <c r="AQ310" s="253" t="e">
        <f t="shared" ca="1" si="210"/>
        <v>#DIV/0!</v>
      </c>
      <c r="AR310" s="253" t="e">
        <f t="shared" ca="1" si="202"/>
        <v>#DIV/0!</v>
      </c>
      <c r="AS310" s="254" t="e">
        <f t="shared" ca="1" si="211"/>
        <v>#VALUE!</v>
      </c>
      <c r="AT310" s="253" t="e">
        <f t="shared" ca="1" si="203"/>
        <v>#DIV/0!</v>
      </c>
      <c r="AU310" s="253" t="e">
        <f t="shared" ca="1" si="204"/>
        <v>#DIV/0!</v>
      </c>
    </row>
    <row r="311" spans="1:47" outlineLevel="1" x14ac:dyDescent="0.3">
      <c r="A311" s="52" t="str">
        <f t="shared" si="212"/>
        <v/>
      </c>
      <c r="B311" s="52" t="str">
        <f t="shared" si="213"/>
        <v/>
      </c>
      <c r="C311" s="236" t="str">
        <f t="shared" si="214"/>
        <v/>
      </c>
      <c r="D311" s="236" t="str">
        <f t="shared" si="215"/>
        <v/>
      </c>
      <c r="E311" s="237" t="str">
        <f t="shared" si="216"/>
        <v/>
      </c>
      <c r="F311" s="237" t="str">
        <f t="shared" si="217"/>
        <v/>
      </c>
      <c r="G311" s="238" t="str">
        <f t="shared" si="218"/>
        <v/>
      </c>
      <c r="H311" s="239" t="str">
        <f t="shared" si="219"/>
        <v/>
      </c>
      <c r="I311" s="237" t="str">
        <f t="shared" si="220"/>
        <v/>
      </c>
      <c r="J311" s="240" t="str">
        <f t="shared" si="221"/>
        <v/>
      </c>
      <c r="K311" s="241" t="str">
        <f t="shared" si="205"/>
        <v/>
      </c>
      <c r="L311" s="242" t="str">
        <f t="shared" si="206"/>
        <v/>
      </c>
      <c r="M311" s="242" t="str">
        <f t="shared" si="222"/>
        <v/>
      </c>
      <c r="N311" s="242" t="str">
        <f t="shared" si="223"/>
        <v/>
      </c>
      <c r="O311" s="243" t="str">
        <f t="shared" si="224"/>
        <v/>
      </c>
      <c r="P311" s="244" t="str">
        <f t="shared" si="225"/>
        <v/>
      </c>
      <c r="Q311" s="244" t="str">
        <f t="shared" si="226"/>
        <v/>
      </c>
      <c r="R311" s="244"/>
      <c r="S311" s="245" t="str">
        <f t="shared" si="227"/>
        <v/>
      </c>
      <c r="T311" s="244" t="str">
        <f t="shared" si="228"/>
        <v/>
      </c>
      <c r="U311" s="244" t="str">
        <f t="shared" si="229"/>
        <v/>
      </c>
      <c r="V311" s="244"/>
      <c r="W311" s="244" t="str">
        <f t="shared" si="230"/>
        <v/>
      </c>
      <c r="X311" s="246" t="str">
        <f t="shared" si="207"/>
        <v/>
      </c>
      <c r="Y311" s="240" t="str">
        <f t="shared" si="231"/>
        <v/>
      </c>
      <c r="Z311" s="240">
        <f t="shared" si="208"/>
        <v>0</v>
      </c>
      <c r="AA311" s="240"/>
      <c r="AB311" s="240">
        <f t="shared" si="232"/>
        <v>0</v>
      </c>
      <c r="AC311" s="244" t="str">
        <f t="shared" si="233"/>
        <v/>
      </c>
      <c r="AD311" s="244" t="str">
        <f t="shared" si="234"/>
        <v/>
      </c>
      <c r="AE311" s="247">
        <f t="shared" si="235"/>
        <v>0</v>
      </c>
      <c r="AF311" s="247" t="str">
        <f t="shared" si="236"/>
        <v/>
      </c>
      <c r="AG311" s="244" t="str">
        <f t="shared" si="209"/>
        <v/>
      </c>
      <c r="AH311" s="61" t="str">
        <f t="shared" si="199"/>
        <v/>
      </c>
      <c r="AI311" s="248">
        <f t="shared" si="200"/>
        <v>0</v>
      </c>
      <c r="AJ311" s="244">
        <f t="shared" si="201"/>
        <v>0</v>
      </c>
      <c r="AK311" s="25"/>
      <c r="AL311" s="249">
        <f t="shared" si="195"/>
        <v>0</v>
      </c>
      <c r="AM311" s="250">
        <f t="shared" si="196"/>
        <v>0</v>
      </c>
      <c r="AN311" s="16"/>
      <c r="AO311" s="251" t="e">
        <f t="shared" si="197"/>
        <v>#VALUE!</v>
      </c>
      <c r="AP311" s="252" t="e">
        <f t="shared" si="198"/>
        <v>#VALUE!</v>
      </c>
      <c r="AQ311" s="253" t="e">
        <f t="shared" ca="1" si="210"/>
        <v>#DIV/0!</v>
      </c>
      <c r="AR311" s="253" t="e">
        <f t="shared" ca="1" si="202"/>
        <v>#DIV/0!</v>
      </c>
      <c r="AS311" s="254" t="e">
        <f t="shared" ca="1" si="211"/>
        <v>#VALUE!</v>
      </c>
      <c r="AT311" s="253" t="e">
        <f t="shared" ca="1" si="203"/>
        <v>#DIV/0!</v>
      </c>
      <c r="AU311" s="253" t="e">
        <f t="shared" ca="1" si="204"/>
        <v>#DIV/0!</v>
      </c>
    </row>
    <row r="312" spans="1:47" outlineLevel="1" x14ac:dyDescent="0.3">
      <c r="A312" s="52" t="str">
        <f t="shared" si="212"/>
        <v/>
      </c>
      <c r="B312" s="52" t="str">
        <f t="shared" si="213"/>
        <v/>
      </c>
      <c r="C312" s="236" t="str">
        <f t="shared" si="214"/>
        <v/>
      </c>
      <c r="D312" s="236" t="str">
        <f t="shared" si="215"/>
        <v/>
      </c>
      <c r="E312" s="237" t="str">
        <f t="shared" si="216"/>
        <v/>
      </c>
      <c r="F312" s="237" t="str">
        <f t="shared" si="217"/>
        <v/>
      </c>
      <c r="G312" s="238" t="str">
        <f t="shared" si="218"/>
        <v/>
      </c>
      <c r="H312" s="239" t="str">
        <f t="shared" si="219"/>
        <v/>
      </c>
      <c r="I312" s="237" t="str">
        <f t="shared" si="220"/>
        <v/>
      </c>
      <c r="J312" s="240" t="str">
        <f t="shared" si="221"/>
        <v/>
      </c>
      <c r="K312" s="241" t="str">
        <f t="shared" si="205"/>
        <v/>
      </c>
      <c r="L312" s="242" t="str">
        <f t="shared" si="206"/>
        <v/>
      </c>
      <c r="M312" s="242" t="str">
        <f t="shared" si="222"/>
        <v/>
      </c>
      <c r="N312" s="242" t="str">
        <f t="shared" si="223"/>
        <v/>
      </c>
      <c r="O312" s="243" t="str">
        <f t="shared" si="224"/>
        <v/>
      </c>
      <c r="P312" s="244" t="str">
        <f t="shared" si="225"/>
        <v/>
      </c>
      <c r="Q312" s="244" t="str">
        <f t="shared" si="226"/>
        <v/>
      </c>
      <c r="R312" s="244"/>
      <c r="S312" s="245" t="str">
        <f t="shared" si="227"/>
        <v/>
      </c>
      <c r="T312" s="244" t="str">
        <f t="shared" si="228"/>
        <v/>
      </c>
      <c r="U312" s="244" t="str">
        <f t="shared" si="229"/>
        <v/>
      </c>
      <c r="V312" s="244"/>
      <c r="W312" s="244" t="str">
        <f t="shared" si="230"/>
        <v/>
      </c>
      <c r="X312" s="246" t="str">
        <f t="shared" si="207"/>
        <v/>
      </c>
      <c r="Y312" s="240" t="str">
        <f t="shared" si="231"/>
        <v/>
      </c>
      <c r="Z312" s="240">
        <f t="shared" si="208"/>
        <v>0</v>
      </c>
      <c r="AA312" s="240"/>
      <c r="AB312" s="240">
        <f t="shared" si="232"/>
        <v>0</v>
      </c>
      <c r="AC312" s="244" t="str">
        <f t="shared" si="233"/>
        <v/>
      </c>
      <c r="AD312" s="244" t="str">
        <f t="shared" si="234"/>
        <v/>
      </c>
      <c r="AE312" s="247">
        <f t="shared" si="235"/>
        <v>0</v>
      </c>
      <c r="AF312" s="247" t="str">
        <f t="shared" si="236"/>
        <v/>
      </c>
      <c r="AG312" s="244" t="str">
        <f t="shared" si="209"/>
        <v/>
      </c>
      <c r="AH312" s="61" t="str">
        <f t="shared" si="199"/>
        <v/>
      </c>
      <c r="AI312" s="248">
        <f t="shared" si="200"/>
        <v>0</v>
      </c>
      <c r="AJ312" s="244">
        <f t="shared" si="201"/>
        <v>0</v>
      </c>
      <c r="AK312" s="25"/>
      <c r="AL312" s="249">
        <f t="shared" si="195"/>
        <v>0</v>
      </c>
      <c r="AM312" s="250">
        <f t="shared" si="196"/>
        <v>0</v>
      </c>
      <c r="AN312" s="16"/>
      <c r="AO312" s="251" t="e">
        <f t="shared" si="197"/>
        <v>#VALUE!</v>
      </c>
      <c r="AP312" s="252" t="e">
        <f t="shared" si="198"/>
        <v>#VALUE!</v>
      </c>
      <c r="AQ312" s="253" t="e">
        <f t="shared" ca="1" si="210"/>
        <v>#DIV/0!</v>
      </c>
      <c r="AR312" s="253" t="e">
        <f t="shared" ca="1" si="202"/>
        <v>#DIV/0!</v>
      </c>
      <c r="AS312" s="254" t="e">
        <f t="shared" ca="1" si="211"/>
        <v>#VALUE!</v>
      </c>
      <c r="AT312" s="253" t="e">
        <f t="shared" ca="1" si="203"/>
        <v>#DIV/0!</v>
      </c>
      <c r="AU312" s="253" t="e">
        <f t="shared" ca="1" si="204"/>
        <v>#DIV/0!</v>
      </c>
    </row>
    <row r="313" spans="1:47" outlineLevel="1" x14ac:dyDescent="0.3">
      <c r="A313" s="52" t="str">
        <f t="shared" si="212"/>
        <v/>
      </c>
      <c r="B313" s="52" t="str">
        <f t="shared" si="213"/>
        <v/>
      </c>
      <c r="C313" s="236" t="str">
        <f t="shared" si="214"/>
        <v/>
      </c>
      <c r="D313" s="236" t="str">
        <f t="shared" si="215"/>
        <v/>
      </c>
      <c r="E313" s="237" t="str">
        <f t="shared" si="216"/>
        <v/>
      </c>
      <c r="F313" s="237" t="str">
        <f t="shared" si="217"/>
        <v/>
      </c>
      <c r="G313" s="238" t="str">
        <f t="shared" si="218"/>
        <v/>
      </c>
      <c r="H313" s="239" t="str">
        <f t="shared" si="219"/>
        <v/>
      </c>
      <c r="I313" s="237" t="str">
        <f t="shared" si="220"/>
        <v/>
      </c>
      <c r="J313" s="240" t="str">
        <f t="shared" si="221"/>
        <v/>
      </c>
      <c r="K313" s="241" t="str">
        <f t="shared" si="205"/>
        <v/>
      </c>
      <c r="L313" s="242" t="str">
        <f t="shared" si="206"/>
        <v/>
      </c>
      <c r="M313" s="242" t="str">
        <f t="shared" si="222"/>
        <v/>
      </c>
      <c r="N313" s="242" t="str">
        <f t="shared" si="223"/>
        <v/>
      </c>
      <c r="O313" s="243" t="str">
        <f t="shared" si="224"/>
        <v/>
      </c>
      <c r="P313" s="244" t="str">
        <f t="shared" si="225"/>
        <v/>
      </c>
      <c r="Q313" s="244" t="str">
        <f t="shared" si="226"/>
        <v/>
      </c>
      <c r="R313" s="244"/>
      <c r="S313" s="245" t="str">
        <f t="shared" si="227"/>
        <v/>
      </c>
      <c r="T313" s="244" t="str">
        <f t="shared" si="228"/>
        <v/>
      </c>
      <c r="U313" s="244" t="str">
        <f t="shared" si="229"/>
        <v/>
      </c>
      <c r="V313" s="244"/>
      <c r="W313" s="244" t="str">
        <f t="shared" si="230"/>
        <v/>
      </c>
      <c r="X313" s="246" t="str">
        <f t="shared" si="207"/>
        <v/>
      </c>
      <c r="Y313" s="240" t="str">
        <f t="shared" si="231"/>
        <v/>
      </c>
      <c r="Z313" s="240">
        <f t="shared" si="208"/>
        <v>0</v>
      </c>
      <c r="AA313" s="240"/>
      <c r="AB313" s="240">
        <f t="shared" si="232"/>
        <v>0</v>
      </c>
      <c r="AC313" s="244" t="str">
        <f t="shared" si="233"/>
        <v/>
      </c>
      <c r="AD313" s="244" t="str">
        <f t="shared" si="234"/>
        <v/>
      </c>
      <c r="AE313" s="247">
        <f t="shared" si="235"/>
        <v>0</v>
      </c>
      <c r="AF313" s="247" t="str">
        <f t="shared" si="236"/>
        <v/>
      </c>
      <c r="AG313" s="244" t="str">
        <f t="shared" si="209"/>
        <v/>
      </c>
      <c r="AH313" s="61" t="str">
        <f t="shared" si="199"/>
        <v/>
      </c>
      <c r="AI313" s="248">
        <f t="shared" si="200"/>
        <v>0</v>
      </c>
      <c r="AJ313" s="244">
        <f t="shared" si="201"/>
        <v>0</v>
      </c>
      <c r="AK313" s="25"/>
      <c r="AL313" s="249">
        <f t="shared" si="195"/>
        <v>0</v>
      </c>
      <c r="AM313" s="250">
        <f t="shared" si="196"/>
        <v>0</v>
      </c>
      <c r="AN313" s="16"/>
      <c r="AO313" s="251" t="e">
        <f t="shared" si="197"/>
        <v>#VALUE!</v>
      </c>
      <c r="AP313" s="252" t="e">
        <f t="shared" si="198"/>
        <v>#VALUE!</v>
      </c>
      <c r="AQ313" s="253" t="e">
        <f t="shared" ca="1" si="210"/>
        <v>#DIV/0!</v>
      </c>
      <c r="AR313" s="253" t="e">
        <f t="shared" ca="1" si="202"/>
        <v>#DIV/0!</v>
      </c>
      <c r="AS313" s="254" t="e">
        <f t="shared" ca="1" si="211"/>
        <v>#VALUE!</v>
      </c>
      <c r="AT313" s="253" t="e">
        <f t="shared" ca="1" si="203"/>
        <v>#DIV/0!</v>
      </c>
      <c r="AU313" s="253" t="e">
        <f t="shared" ca="1" si="204"/>
        <v>#DIV/0!</v>
      </c>
    </row>
    <row r="314" spans="1:47" outlineLevel="1" x14ac:dyDescent="0.3">
      <c r="A314" s="52" t="str">
        <f t="shared" si="212"/>
        <v/>
      </c>
      <c r="B314" s="52" t="str">
        <f t="shared" si="213"/>
        <v/>
      </c>
      <c r="C314" s="236" t="str">
        <f t="shared" si="214"/>
        <v/>
      </c>
      <c r="D314" s="236" t="str">
        <f t="shared" si="215"/>
        <v/>
      </c>
      <c r="E314" s="237" t="str">
        <f t="shared" si="216"/>
        <v/>
      </c>
      <c r="F314" s="237" t="str">
        <f t="shared" si="217"/>
        <v/>
      </c>
      <c r="G314" s="238" t="str">
        <f t="shared" si="218"/>
        <v/>
      </c>
      <c r="H314" s="239" t="str">
        <f t="shared" si="219"/>
        <v/>
      </c>
      <c r="I314" s="237" t="str">
        <f t="shared" si="220"/>
        <v/>
      </c>
      <c r="J314" s="240" t="str">
        <f t="shared" si="221"/>
        <v/>
      </c>
      <c r="K314" s="241" t="str">
        <f t="shared" si="205"/>
        <v/>
      </c>
      <c r="L314" s="242" t="str">
        <f t="shared" si="206"/>
        <v/>
      </c>
      <c r="M314" s="242" t="str">
        <f t="shared" si="222"/>
        <v/>
      </c>
      <c r="N314" s="242" t="str">
        <f t="shared" si="223"/>
        <v/>
      </c>
      <c r="O314" s="243" t="str">
        <f t="shared" si="224"/>
        <v/>
      </c>
      <c r="P314" s="244" t="str">
        <f t="shared" si="225"/>
        <v/>
      </c>
      <c r="Q314" s="244" t="str">
        <f t="shared" si="226"/>
        <v/>
      </c>
      <c r="R314" s="244"/>
      <c r="S314" s="245" t="str">
        <f t="shared" si="227"/>
        <v/>
      </c>
      <c r="T314" s="244" t="str">
        <f t="shared" si="228"/>
        <v/>
      </c>
      <c r="U314" s="244" t="str">
        <f t="shared" si="229"/>
        <v/>
      </c>
      <c r="V314" s="244"/>
      <c r="W314" s="244" t="str">
        <f t="shared" si="230"/>
        <v/>
      </c>
      <c r="X314" s="246" t="str">
        <f t="shared" si="207"/>
        <v/>
      </c>
      <c r="Y314" s="240" t="str">
        <f t="shared" si="231"/>
        <v/>
      </c>
      <c r="Z314" s="240">
        <f t="shared" si="208"/>
        <v>0</v>
      </c>
      <c r="AA314" s="240"/>
      <c r="AB314" s="240">
        <f t="shared" si="232"/>
        <v>0</v>
      </c>
      <c r="AC314" s="244" t="str">
        <f t="shared" si="233"/>
        <v/>
      </c>
      <c r="AD314" s="244" t="str">
        <f t="shared" si="234"/>
        <v/>
      </c>
      <c r="AE314" s="247">
        <f t="shared" si="235"/>
        <v>0</v>
      </c>
      <c r="AF314" s="247" t="str">
        <f t="shared" si="236"/>
        <v/>
      </c>
      <c r="AG314" s="244" t="str">
        <f t="shared" si="209"/>
        <v/>
      </c>
      <c r="AH314" s="61" t="str">
        <f t="shared" si="199"/>
        <v/>
      </c>
      <c r="AI314" s="248">
        <f t="shared" si="200"/>
        <v>0</v>
      </c>
      <c r="AJ314" s="244">
        <f t="shared" si="201"/>
        <v>0</v>
      </c>
      <c r="AK314" s="25"/>
      <c r="AL314" s="249">
        <f t="shared" si="195"/>
        <v>0</v>
      </c>
      <c r="AM314" s="250">
        <f t="shared" si="196"/>
        <v>0</v>
      </c>
      <c r="AN314" s="16"/>
      <c r="AO314" s="251" t="e">
        <f t="shared" si="197"/>
        <v>#VALUE!</v>
      </c>
      <c r="AP314" s="252" t="e">
        <f t="shared" si="198"/>
        <v>#VALUE!</v>
      </c>
      <c r="AQ314" s="253" t="e">
        <f t="shared" ca="1" si="210"/>
        <v>#DIV/0!</v>
      </c>
      <c r="AR314" s="253" t="e">
        <f t="shared" ca="1" si="202"/>
        <v>#DIV/0!</v>
      </c>
      <c r="AS314" s="254" t="e">
        <f t="shared" ca="1" si="211"/>
        <v>#VALUE!</v>
      </c>
      <c r="AT314" s="253" t="e">
        <f t="shared" ca="1" si="203"/>
        <v>#DIV/0!</v>
      </c>
      <c r="AU314" s="253" t="e">
        <f t="shared" ca="1" si="204"/>
        <v>#DIV/0!</v>
      </c>
    </row>
    <row r="315" spans="1:47" outlineLevel="1" x14ac:dyDescent="0.3">
      <c r="A315" s="52" t="str">
        <f t="shared" si="212"/>
        <v/>
      </c>
      <c r="B315" s="52" t="str">
        <f t="shared" si="213"/>
        <v/>
      </c>
      <c r="C315" s="236" t="str">
        <f t="shared" si="214"/>
        <v/>
      </c>
      <c r="D315" s="236" t="str">
        <f t="shared" si="215"/>
        <v/>
      </c>
      <c r="E315" s="237" t="str">
        <f t="shared" si="216"/>
        <v/>
      </c>
      <c r="F315" s="237" t="str">
        <f t="shared" si="217"/>
        <v/>
      </c>
      <c r="G315" s="238" t="str">
        <f t="shared" si="218"/>
        <v/>
      </c>
      <c r="H315" s="239" t="str">
        <f t="shared" si="219"/>
        <v/>
      </c>
      <c r="I315" s="237" t="str">
        <f t="shared" si="220"/>
        <v/>
      </c>
      <c r="J315" s="240" t="str">
        <f t="shared" si="221"/>
        <v/>
      </c>
      <c r="K315" s="241" t="str">
        <f t="shared" si="205"/>
        <v/>
      </c>
      <c r="L315" s="242" t="str">
        <f t="shared" si="206"/>
        <v/>
      </c>
      <c r="M315" s="242" t="str">
        <f t="shared" si="222"/>
        <v/>
      </c>
      <c r="N315" s="242" t="str">
        <f t="shared" si="223"/>
        <v/>
      </c>
      <c r="O315" s="243" t="str">
        <f t="shared" si="224"/>
        <v/>
      </c>
      <c r="P315" s="244" t="str">
        <f t="shared" si="225"/>
        <v/>
      </c>
      <c r="Q315" s="244" t="str">
        <f t="shared" si="226"/>
        <v/>
      </c>
      <c r="R315" s="244"/>
      <c r="S315" s="245" t="str">
        <f t="shared" si="227"/>
        <v/>
      </c>
      <c r="T315" s="244" t="str">
        <f t="shared" si="228"/>
        <v/>
      </c>
      <c r="U315" s="244" t="str">
        <f t="shared" si="229"/>
        <v/>
      </c>
      <c r="V315" s="244"/>
      <c r="W315" s="244" t="str">
        <f t="shared" si="230"/>
        <v/>
      </c>
      <c r="X315" s="246" t="str">
        <f t="shared" si="207"/>
        <v/>
      </c>
      <c r="Y315" s="240" t="str">
        <f t="shared" si="231"/>
        <v/>
      </c>
      <c r="Z315" s="240">
        <f t="shared" si="208"/>
        <v>0</v>
      </c>
      <c r="AA315" s="240"/>
      <c r="AB315" s="240">
        <f t="shared" si="232"/>
        <v>0</v>
      </c>
      <c r="AC315" s="244" t="str">
        <f t="shared" si="233"/>
        <v/>
      </c>
      <c r="AD315" s="244" t="str">
        <f t="shared" si="234"/>
        <v/>
      </c>
      <c r="AE315" s="247">
        <f t="shared" si="235"/>
        <v>0</v>
      </c>
      <c r="AF315" s="247" t="str">
        <f t="shared" si="236"/>
        <v/>
      </c>
      <c r="AG315" s="244" t="str">
        <f t="shared" si="209"/>
        <v/>
      </c>
      <c r="AH315" s="61" t="str">
        <f t="shared" si="199"/>
        <v/>
      </c>
      <c r="AI315" s="248">
        <f t="shared" si="200"/>
        <v>0</v>
      </c>
      <c r="AJ315" s="244">
        <f t="shared" si="201"/>
        <v>0</v>
      </c>
      <c r="AK315" s="25"/>
      <c r="AL315" s="249">
        <f t="shared" si="195"/>
        <v>0</v>
      </c>
      <c r="AM315" s="250">
        <f t="shared" si="196"/>
        <v>0</v>
      </c>
      <c r="AN315" s="16"/>
      <c r="AO315" s="251" t="e">
        <f t="shared" si="197"/>
        <v>#VALUE!</v>
      </c>
      <c r="AP315" s="252" t="e">
        <f t="shared" si="198"/>
        <v>#VALUE!</v>
      </c>
      <c r="AQ315" s="253" t="e">
        <f t="shared" ca="1" si="210"/>
        <v>#DIV/0!</v>
      </c>
      <c r="AR315" s="253" t="e">
        <f t="shared" ca="1" si="202"/>
        <v>#DIV/0!</v>
      </c>
      <c r="AS315" s="254" t="e">
        <f t="shared" ca="1" si="211"/>
        <v>#VALUE!</v>
      </c>
      <c r="AT315" s="253" t="e">
        <f t="shared" ca="1" si="203"/>
        <v>#DIV/0!</v>
      </c>
      <c r="AU315" s="253" t="e">
        <f t="shared" ca="1" si="204"/>
        <v>#DIV/0!</v>
      </c>
    </row>
    <row r="316" spans="1:47" outlineLevel="1" x14ac:dyDescent="0.3">
      <c r="A316" s="52" t="str">
        <f t="shared" si="212"/>
        <v/>
      </c>
      <c r="B316" s="52" t="str">
        <f t="shared" si="213"/>
        <v/>
      </c>
      <c r="C316" s="236" t="str">
        <f t="shared" si="214"/>
        <v/>
      </c>
      <c r="D316" s="236" t="str">
        <f t="shared" si="215"/>
        <v/>
      </c>
      <c r="E316" s="237" t="str">
        <f t="shared" si="216"/>
        <v/>
      </c>
      <c r="F316" s="237" t="str">
        <f t="shared" si="217"/>
        <v/>
      </c>
      <c r="G316" s="238" t="str">
        <f t="shared" si="218"/>
        <v/>
      </c>
      <c r="H316" s="239" t="str">
        <f t="shared" si="219"/>
        <v/>
      </c>
      <c r="I316" s="237" t="str">
        <f t="shared" si="220"/>
        <v/>
      </c>
      <c r="J316" s="240" t="str">
        <f t="shared" si="221"/>
        <v/>
      </c>
      <c r="K316" s="241" t="str">
        <f t="shared" si="205"/>
        <v/>
      </c>
      <c r="L316" s="242" t="str">
        <f t="shared" si="206"/>
        <v/>
      </c>
      <c r="M316" s="242" t="str">
        <f t="shared" si="222"/>
        <v/>
      </c>
      <c r="N316" s="242" t="str">
        <f t="shared" si="223"/>
        <v/>
      </c>
      <c r="O316" s="243" t="str">
        <f t="shared" si="224"/>
        <v/>
      </c>
      <c r="P316" s="244" t="str">
        <f t="shared" si="225"/>
        <v/>
      </c>
      <c r="Q316" s="244" t="str">
        <f t="shared" si="226"/>
        <v/>
      </c>
      <c r="R316" s="244"/>
      <c r="S316" s="245" t="str">
        <f t="shared" si="227"/>
        <v/>
      </c>
      <c r="T316" s="244" t="str">
        <f t="shared" si="228"/>
        <v/>
      </c>
      <c r="U316" s="244" t="str">
        <f t="shared" si="229"/>
        <v/>
      </c>
      <c r="V316" s="244"/>
      <c r="W316" s="244" t="str">
        <f t="shared" si="230"/>
        <v/>
      </c>
      <c r="X316" s="246" t="str">
        <f t="shared" si="207"/>
        <v/>
      </c>
      <c r="Y316" s="240" t="str">
        <f t="shared" si="231"/>
        <v/>
      </c>
      <c r="Z316" s="240">
        <f t="shared" si="208"/>
        <v>0</v>
      </c>
      <c r="AA316" s="240"/>
      <c r="AB316" s="240">
        <f t="shared" si="232"/>
        <v>0</v>
      </c>
      <c r="AC316" s="244" t="str">
        <f t="shared" si="233"/>
        <v/>
      </c>
      <c r="AD316" s="244" t="str">
        <f t="shared" si="234"/>
        <v/>
      </c>
      <c r="AE316" s="247">
        <f t="shared" si="235"/>
        <v>0</v>
      </c>
      <c r="AF316" s="247" t="str">
        <f t="shared" si="236"/>
        <v/>
      </c>
      <c r="AG316" s="244" t="str">
        <f t="shared" si="209"/>
        <v/>
      </c>
      <c r="AH316" s="61" t="str">
        <f t="shared" si="199"/>
        <v/>
      </c>
      <c r="AI316" s="248">
        <f t="shared" si="200"/>
        <v>0</v>
      </c>
      <c r="AJ316" s="244">
        <f t="shared" si="201"/>
        <v>0</v>
      </c>
      <c r="AK316" s="25"/>
      <c r="AL316" s="249">
        <f t="shared" si="195"/>
        <v>0</v>
      </c>
      <c r="AM316" s="250">
        <f t="shared" si="196"/>
        <v>0</v>
      </c>
      <c r="AN316" s="16"/>
      <c r="AO316" s="251" t="e">
        <f t="shared" si="197"/>
        <v>#VALUE!</v>
      </c>
      <c r="AP316" s="252" t="e">
        <f t="shared" si="198"/>
        <v>#VALUE!</v>
      </c>
      <c r="AQ316" s="253" t="e">
        <f t="shared" ca="1" si="210"/>
        <v>#DIV/0!</v>
      </c>
      <c r="AR316" s="253" t="e">
        <f t="shared" ca="1" si="202"/>
        <v>#DIV/0!</v>
      </c>
      <c r="AS316" s="254" t="e">
        <f t="shared" ca="1" si="211"/>
        <v>#VALUE!</v>
      </c>
      <c r="AT316" s="253" t="e">
        <f t="shared" ca="1" si="203"/>
        <v>#DIV/0!</v>
      </c>
      <c r="AU316" s="253" t="e">
        <f t="shared" ca="1" si="204"/>
        <v>#DIV/0!</v>
      </c>
    </row>
    <row r="317" spans="1:47" outlineLevel="1" x14ac:dyDescent="0.3">
      <c r="A317" s="52" t="str">
        <f t="shared" si="212"/>
        <v/>
      </c>
      <c r="B317" s="52" t="str">
        <f t="shared" si="213"/>
        <v/>
      </c>
      <c r="C317" s="236" t="str">
        <f t="shared" si="214"/>
        <v/>
      </c>
      <c r="D317" s="236" t="str">
        <f t="shared" si="215"/>
        <v/>
      </c>
      <c r="E317" s="237" t="str">
        <f t="shared" si="216"/>
        <v/>
      </c>
      <c r="F317" s="237" t="str">
        <f t="shared" si="217"/>
        <v/>
      </c>
      <c r="G317" s="238" t="str">
        <f t="shared" si="218"/>
        <v/>
      </c>
      <c r="H317" s="239" t="str">
        <f t="shared" si="219"/>
        <v/>
      </c>
      <c r="I317" s="237" t="str">
        <f t="shared" si="220"/>
        <v/>
      </c>
      <c r="J317" s="240" t="str">
        <f t="shared" si="221"/>
        <v/>
      </c>
      <c r="K317" s="241" t="str">
        <f t="shared" si="205"/>
        <v/>
      </c>
      <c r="L317" s="242" t="str">
        <f t="shared" si="206"/>
        <v/>
      </c>
      <c r="M317" s="242" t="str">
        <f t="shared" si="222"/>
        <v/>
      </c>
      <c r="N317" s="242" t="str">
        <f t="shared" si="223"/>
        <v/>
      </c>
      <c r="O317" s="243" t="str">
        <f t="shared" si="224"/>
        <v/>
      </c>
      <c r="P317" s="244" t="str">
        <f t="shared" si="225"/>
        <v/>
      </c>
      <c r="Q317" s="244" t="str">
        <f t="shared" si="226"/>
        <v/>
      </c>
      <c r="R317" s="244"/>
      <c r="S317" s="245" t="str">
        <f t="shared" si="227"/>
        <v/>
      </c>
      <c r="T317" s="244" t="str">
        <f t="shared" si="228"/>
        <v/>
      </c>
      <c r="U317" s="244" t="str">
        <f t="shared" si="229"/>
        <v/>
      </c>
      <c r="V317" s="244"/>
      <c r="W317" s="244" t="str">
        <f t="shared" si="230"/>
        <v/>
      </c>
      <c r="X317" s="246" t="str">
        <f t="shared" si="207"/>
        <v/>
      </c>
      <c r="Y317" s="240" t="str">
        <f t="shared" si="231"/>
        <v/>
      </c>
      <c r="Z317" s="240">
        <f t="shared" si="208"/>
        <v>0</v>
      </c>
      <c r="AA317" s="240"/>
      <c r="AB317" s="240">
        <f t="shared" si="232"/>
        <v>0</v>
      </c>
      <c r="AC317" s="244" t="str">
        <f t="shared" si="233"/>
        <v/>
      </c>
      <c r="AD317" s="244" t="str">
        <f t="shared" si="234"/>
        <v/>
      </c>
      <c r="AE317" s="247">
        <f t="shared" si="235"/>
        <v>0</v>
      </c>
      <c r="AF317" s="247" t="str">
        <f t="shared" si="236"/>
        <v/>
      </c>
      <c r="AG317" s="244" t="str">
        <f t="shared" si="209"/>
        <v/>
      </c>
      <c r="AH317" s="61" t="str">
        <f t="shared" si="199"/>
        <v/>
      </c>
      <c r="AI317" s="248">
        <f t="shared" si="200"/>
        <v>0</v>
      </c>
      <c r="AJ317" s="244">
        <f t="shared" si="201"/>
        <v>0</v>
      </c>
      <c r="AK317" s="25"/>
      <c r="AL317" s="249">
        <f t="shared" si="195"/>
        <v>0</v>
      </c>
      <c r="AM317" s="250">
        <f t="shared" si="196"/>
        <v>0</v>
      </c>
      <c r="AN317" s="16"/>
      <c r="AO317" s="251" t="e">
        <f t="shared" si="197"/>
        <v>#VALUE!</v>
      </c>
      <c r="AP317" s="252" t="e">
        <f t="shared" si="198"/>
        <v>#VALUE!</v>
      </c>
      <c r="AQ317" s="253" t="e">
        <f t="shared" ca="1" si="210"/>
        <v>#DIV/0!</v>
      </c>
      <c r="AR317" s="253" t="e">
        <f t="shared" ca="1" si="202"/>
        <v>#DIV/0!</v>
      </c>
      <c r="AS317" s="254" t="e">
        <f t="shared" ca="1" si="211"/>
        <v>#VALUE!</v>
      </c>
      <c r="AT317" s="253" t="e">
        <f t="shared" ca="1" si="203"/>
        <v>#DIV/0!</v>
      </c>
      <c r="AU317" s="253" t="e">
        <f t="shared" ca="1" si="204"/>
        <v>#DIV/0!</v>
      </c>
    </row>
    <row r="318" spans="1:47" outlineLevel="1" x14ac:dyDescent="0.3">
      <c r="A318" s="52" t="str">
        <f t="shared" si="212"/>
        <v/>
      </c>
      <c r="B318" s="52" t="str">
        <f t="shared" si="213"/>
        <v/>
      </c>
      <c r="C318" s="236" t="str">
        <f t="shared" si="214"/>
        <v/>
      </c>
      <c r="D318" s="236" t="str">
        <f t="shared" si="215"/>
        <v/>
      </c>
      <c r="E318" s="237" t="str">
        <f t="shared" si="216"/>
        <v/>
      </c>
      <c r="F318" s="237" t="str">
        <f t="shared" si="217"/>
        <v/>
      </c>
      <c r="G318" s="238" t="str">
        <f t="shared" si="218"/>
        <v/>
      </c>
      <c r="H318" s="239" t="str">
        <f t="shared" si="219"/>
        <v/>
      </c>
      <c r="I318" s="237" t="str">
        <f t="shared" si="220"/>
        <v/>
      </c>
      <c r="J318" s="240" t="str">
        <f t="shared" si="221"/>
        <v/>
      </c>
      <c r="K318" s="241" t="str">
        <f t="shared" si="205"/>
        <v/>
      </c>
      <c r="L318" s="242" t="str">
        <f t="shared" si="206"/>
        <v/>
      </c>
      <c r="M318" s="242" t="str">
        <f t="shared" si="222"/>
        <v/>
      </c>
      <c r="N318" s="242" t="str">
        <f t="shared" si="223"/>
        <v/>
      </c>
      <c r="O318" s="243" t="str">
        <f t="shared" si="224"/>
        <v/>
      </c>
      <c r="P318" s="244" t="str">
        <f t="shared" si="225"/>
        <v/>
      </c>
      <c r="Q318" s="244" t="str">
        <f t="shared" si="226"/>
        <v/>
      </c>
      <c r="R318" s="244"/>
      <c r="S318" s="245" t="str">
        <f t="shared" si="227"/>
        <v/>
      </c>
      <c r="T318" s="244" t="str">
        <f t="shared" si="228"/>
        <v/>
      </c>
      <c r="U318" s="244" t="str">
        <f t="shared" si="229"/>
        <v/>
      </c>
      <c r="V318" s="244"/>
      <c r="W318" s="244" t="str">
        <f t="shared" si="230"/>
        <v/>
      </c>
      <c r="X318" s="246" t="str">
        <f t="shared" si="207"/>
        <v/>
      </c>
      <c r="Y318" s="240" t="str">
        <f t="shared" si="231"/>
        <v/>
      </c>
      <c r="Z318" s="240">
        <f t="shared" si="208"/>
        <v>0</v>
      </c>
      <c r="AA318" s="240"/>
      <c r="AB318" s="240">
        <f t="shared" si="232"/>
        <v>0</v>
      </c>
      <c r="AC318" s="244" t="str">
        <f t="shared" si="233"/>
        <v/>
      </c>
      <c r="AD318" s="244" t="str">
        <f t="shared" si="234"/>
        <v/>
      </c>
      <c r="AE318" s="247">
        <f t="shared" si="235"/>
        <v>0</v>
      </c>
      <c r="AF318" s="247" t="str">
        <f t="shared" si="236"/>
        <v/>
      </c>
      <c r="AG318" s="244" t="str">
        <f t="shared" si="209"/>
        <v/>
      </c>
      <c r="AH318" s="61" t="str">
        <f t="shared" si="199"/>
        <v/>
      </c>
      <c r="AI318" s="248">
        <f t="shared" si="200"/>
        <v>0</v>
      </c>
      <c r="AJ318" s="244">
        <f t="shared" si="201"/>
        <v>0</v>
      </c>
      <c r="AK318" s="25"/>
      <c r="AL318" s="249">
        <f t="shared" si="195"/>
        <v>0</v>
      </c>
      <c r="AM318" s="250">
        <f t="shared" si="196"/>
        <v>0</v>
      </c>
      <c r="AN318" s="16"/>
      <c r="AO318" s="251" t="e">
        <f t="shared" si="197"/>
        <v>#VALUE!</v>
      </c>
      <c r="AP318" s="252" t="e">
        <f t="shared" si="198"/>
        <v>#VALUE!</v>
      </c>
      <c r="AQ318" s="253" t="e">
        <f t="shared" ca="1" si="210"/>
        <v>#DIV/0!</v>
      </c>
      <c r="AR318" s="253" t="e">
        <f t="shared" ca="1" si="202"/>
        <v>#DIV/0!</v>
      </c>
      <c r="AS318" s="254" t="e">
        <f t="shared" ca="1" si="211"/>
        <v>#VALUE!</v>
      </c>
      <c r="AT318" s="253" t="e">
        <f t="shared" ca="1" si="203"/>
        <v>#DIV/0!</v>
      </c>
      <c r="AU318" s="253" t="e">
        <f t="shared" ca="1" si="204"/>
        <v>#DIV/0!</v>
      </c>
    </row>
    <row r="319" spans="1:47" outlineLevel="1" x14ac:dyDescent="0.3">
      <c r="A319" s="52" t="str">
        <f t="shared" si="212"/>
        <v/>
      </c>
      <c r="B319" s="52" t="str">
        <f t="shared" si="213"/>
        <v/>
      </c>
      <c r="C319" s="236" t="str">
        <f t="shared" si="214"/>
        <v/>
      </c>
      <c r="D319" s="236" t="str">
        <f t="shared" si="215"/>
        <v/>
      </c>
      <c r="E319" s="237" t="str">
        <f t="shared" si="216"/>
        <v/>
      </c>
      <c r="F319" s="237" t="str">
        <f t="shared" si="217"/>
        <v/>
      </c>
      <c r="G319" s="238" t="str">
        <f t="shared" si="218"/>
        <v/>
      </c>
      <c r="H319" s="239" t="str">
        <f t="shared" si="219"/>
        <v/>
      </c>
      <c r="I319" s="237" t="str">
        <f t="shared" si="220"/>
        <v/>
      </c>
      <c r="J319" s="240" t="str">
        <f t="shared" si="221"/>
        <v/>
      </c>
      <c r="K319" s="241" t="str">
        <f t="shared" si="205"/>
        <v/>
      </c>
      <c r="L319" s="242" t="str">
        <f t="shared" si="206"/>
        <v/>
      </c>
      <c r="M319" s="242" t="str">
        <f t="shared" si="222"/>
        <v/>
      </c>
      <c r="N319" s="242" t="str">
        <f t="shared" si="223"/>
        <v/>
      </c>
      <c r="O319" s="243" t="str">
        <f t="shared" si="224"/>
        <v/>
      </c>
      <c r="P319" s="244" t="str">
        <f t="shared" si="225"/>
        <v/>
      </c>
      <c r="Q319" s="244" t="str">
        <f t="shared" si="226"/>
        <v/>
      </c>
      <c r="R319" s="244"/>
      <c r="S319" s="245" t="str">
        <f t="shared" si="227"/>
        <v/>
      </c>
      <c r="T319" s="244" t="str">
        <f t="shared" si="228"/>
        <v/>
      </c>
      <c r="U319" s="244" t="str">
        <f t="shared" si="229"/>
        <v/>
      </c>
      <c r="V319" s="244"/>
      <c r="W319" s="244" t="str">
        <f t="shared" si="230"/>
        <v/>
      </c>
      <c r="X319" s="246" t="str">
        <f t="shared" si="207"/>
        <v/>
      </c>
      <c r="Y319" s="240" t="str">
        <f t="shared" si="231"/>
        <v/>
      </c>
      <c r="Z319" s="240">
        <f t="shared" si="208"/>
        <v>0</v>
      </c>
      <c r="AA319" s="240"/>
      <c r="AB319" s="240">
        <f t="shared" si="232"/>
        <v>0</v>
      </c>
      <c r="AC319" s="244" t="str">
        <f t="shared" si="233"/>
        <v/>
      </c>
      <c r="AD319" s="244" t="str">
        <f t="shared" si="234"/>
        <v/>
      </c>
      <c r="AE319" s="247">
        <f t="shared" si="235"/>
        <v>0</v>
      </c>
      <c r="AF319" s="247" t="str">
        <f t="shared" si="236"/>
        <v/>
      </c>
      <c r="AG319" s="244" t="str">
        <f t="shared" si="209"/>
        <v/>
      </c>
      <c r="AH319" s="61" t="str">
        <f t="shared" si="199"/>
        <v/>
      </c>
      <c r="AI319" s="248">
        <f t="shared" si="200"/>
        <v>0</v>
      </c>
      <c r="AJ319" s="244">
        <f t="shared" si="201"/>
        <v>0</v>
      </c>
      <c r="AK319" s="25"/>
      <c r="AL319" s="249">
        <f t="shared" si="195"/>
        <v>0</v>
      </c>
      <c r="AM319" s="250">
        <f t="shared" si="196"/>
        <v>0</v>
      </c>
      <c r="AN319" s="16"/>
      <c r="AO319" s="251" t="e">
        <f t="shared" si="197"/>
        <v>#VALUE!</v>
      </c>
      <c r="AP319" s="252" t="e">
        <f t="shared" si="198"/>
        <v>#VALUE!</v>
      </c>
      <c r="AQ319" s="253" t="e">
        <f t="shared" ca="1" si="210"/>
        <v>#DIV/0!</v>
      </c>
      <c r="AR319" s="253" t="e">
        <f t="shared" ca="1" si="202"/>
        <v>#DIV/0!</v>
      </c>
      <c r="AS319" s="254" t="e">
        <f t="shared" ca="1" si="211"/>
        <v>#VALUE!</v>
      </c>
      <c r="AT319" s="253" t="e">
        <f t="shared" ca="1" si="203"/>
        <v>#DIV/0!</v>
      </c>
      <c r="AU319" s="253" t="e">
        <f t="shared" ca="1" si="204"/>
        <v>#DIV/0!</v>
      </c>
    </row>
    <row r="320" spans="1:47" outlineLevel="1" x14ac:dyDescent="0.3">
      <c r="A320" s="52" t="str">
        <f t="shared" si="212"/>
        <v/>
      </c>
      <c r="B320" s="52" t="str">
        <f t="shared" si="213"/>
        <v/>
      </c>
      <c r="C320" s="236" t="str">
        <f t="shared" si="214"/>
        <v/>
      </c>
      <c r="D320" s="236" t="str">
        <f t="shared" si="215"/>
        <v/>
      </c>
      <c r="E320" s="237" t="str">
        <f t="shared" si="216"/>
        <v/>
      </c>
      <c r="F320" s="237" t="str">
        <f t="shared" si="217"/>
        <v/>
      </c>
      <c r="G320" s="238" t="str">
        <f t="shared" si="218"/>
        <v/>
      </c>
      <c r="H320" s="239" t="str">
        <f t="shared" si="219"/>
        <v/>
      </c>
      <c r="I320" s="237" t="str">
        <f t="shared" si="220"/>
        <v/>
      </c>
      <c r="J320" s="240" t="str">
        <f t="shared" si="221"/>
        <v/>
      </c>
      <c r="K320" s="241" t="str">
        <f t="shared" si="205"/>
        <v/>
      </c>
      <c r="L320" s="242" t="str">
        <f t="shared" si="206"/>
        <v/>
      </c>
      <c r="M320" s="242" t="str">
        <f t="shared" si="222"/>
        <v/>
      </c>
      <c r="N320" s="242" t="str">
        <f t="shared" si="223"/>
        <v/>
      </c>
      <c r="O320" s="243" t="str">
        <f t="shared" si="224"/>
        <v/>
      </c>
      <c r="P320" s="244" t="str">
        <f t="shared" si="225"/>
        <v/>
      </c>
      <c r="Q320" s="244" t="str">
        <f t="shared" si="226"/>
        <v/>
      </c>
      <c r="R320" s="244"/>
      <c r="S320" s="245" t="str">
        <f t="shared" si="227"/>
        <v/>
      </c>
      <c r="T320" s="244" t="str">
        <f t="shared" si="228"/>
        <v/>
      </c>
      <c r="U320" s="244" t="str">
        <f t="shared" si="229"/>
        <v/>
      </c>
      <c r="V320" s="244"/>
      <c r="W320" s="244" t="str">
        <f t="shared" si="230"/>
        <v/>
      </c>
      <c r="X320" s="246" t="str">
        <f t="shared" si="207"/>
        <v/>
      </c>
      <c r="Y320" s="240" t="str">
        <f t="shared" si="231"/>
        <v/>
      </c>
      <c r="Z320" s="240">
        <f t="shared" si="208"/>
        <v>0</v>
      </c>
      <c r="AA320" s="240"/>
      <c r="AB320" s="240">
        <f t="shared" si="232"/>
        <v>0</v>
      </c>
      <c r="AC320" s="244" t="str">
        <f t="shared" si="233"/>
        <v/>
      </c>
      <c r="AD320" s="244" t="str">
        <f t="shared" si="234"/>
        <v/>
      </c>
      <c r="AE320" s="247">
        <f t="shared" si="235"/>
        <v>0</v>
      </c>
      <c r="AF320" s="247" t="str">
        <f t="shared" si="236"/>
        <v/>
      </c>
      <c r="AG320" s="244" t="str">
        <f t="shared" si="209"/>
        <v/>
      </c>
      <c r="AH320" s="61" t="str">
        <f t="shared" si="199"/>
        <v/>
      </c>
      <c r="AI320" s="248">
        <f t="shared" si="200"/>
        <v>0</v>
      </c>
      <c r="AJ320" s="244">
        <f t="shared" si="201"/>
        <v>0</v>
      </c>
      <c r="AK320" s="25"/>
      <c r="AL320" s="249">
        <f t="shared" si="195"/>
        <v>0</v>
      </c>
      <c r="AM320" s="250">
        <f t="shared" si="196"/>
        <v>0</v>
      </c>
      <c r="AN320" s="16"/>
      <c r="AO320" s="251" t="e">
        <f t="shared" si="197"/>
        <v>#VALUE!</v>
      </c>
      <c r="AP320" s="252" t="e">
        <f t="shared" si="198"/>
        <v>#VALUE!</v>
      </c>
      <c r="AQ320" s="253" t="e">
        <f t="shared" ca="1" si="210"/>
        <v>#DIV/0!</v>
      </c>
      <c r="AR320" s="253" t="e">
        <f t="shared" ca="1" si="202"/>
        <v>#DIV/0!</v>
      </c>
      <c r="AS320" s="254" t="e">
        <f t="shared" ca="1" si="211"/>
        <v>#VALUE!</v>
      </c>
      <c r="AT320" s="253" t="e">
        <f t="shared" ca="1" si="203"/>
        <v>#DIV/0!</v>
      </c>
      <c r="AU320" s="253" t="e">
        <f t="shared" ca="1" si="204"/>
        <v>#DIV/0!</v>
      </c>
    </row>
    <row r="321" spans="1:47" outlineLevel="1" x14ac:dyDescent="0.3">
      <c r="A321" s="52" t="str">
        <f t="shared" si="212"/>
        <v/>
      </c>
      <c r="B321" s="52" t="str">
        <f t="shared" si="213"/>
        <v/>
      </c>
      <c r="C321" s="236" t="str">
        <f t="shared" si="214"/>
        <v/>
      </c>
      <c r="D321" s="236" t="str">
        <f t="shared" si="215"/>
        <v/>
      </c>
      <c r="E321" s="237" t="str">
        <f t="shared" si="216"/>
        <v/>
      </c>
      <c r="F321" s="237" t="str">
        <f t="shared" si="217"/>
        <v/>
      </c>
      <c r="G321" s="238" t="str">
        <f t="shared" si="218"/>
        <v/>
      </c>
      <c r="H321" s="239" t="str">
        <f t="shared" si="219"/>
        <v/>
      </c>
      <c r="I321" s="237" t="str">
        <f t="shared" si="220"/>
        <v/>
      </c>
      <c r="J321" s="240" t="str">
        <f t="shared" si="221"/>
        <v/>
      </c>
      <c r="K321" s="241" t="str">
        <f t="shared" si="205"/>
        <v/>
      </c>
      <c r="L321" s="242" t="str">
        <f t="shared" si="206"/>
        <v/>
      </c>
      <c r="M321" s="242" t="str">
        <f t="shared" si="222"/>
        <v/>
      </c>
      <c r="N321" s="242" t="str">
        <f t="shared" si="223"/>
        <v/>
      </c>
      <c r="O321" s="243" t="str">
        <f t="shared" si="224"/>
        <v/>
      </c>
      <c r="P321" s="244" t="str">
        <f t="shared" si="225"/>
        <v/>
      </c>
      <c r="Q321" s="244" t="str">
        <f t="shared" si="226"/>
        <v/>
      </c>
      <c r="R321" s="244"/>
      <c r="S321" s="245" t="str">
        <f t="shared" si="227"/>
        <v/>
      </c>
      <c r="T321" s="244" t="str">
        <f t="shared" si="228"/>
        <v/>
      </c>
      <c r="U321" s="244" t="str">
        <f t="shared" si="229"/>
        <v/>
      </c>
      <c r="V321" s="244"/>
      <c r="W321" s="244" t="str">
        <f t="shared" si="230"/>
        <v/>
      </c>
      <c r="X321" s="246" t="str">
        <f t="shared" si="207"/>
        <v/>
      </c>
      <c r="Y321" s="240" t="str">
        <f t="shared" si="231"/>
        <v/>
      </c>
      <c r="Z321" s="240">
        <f t="shared" si="208"/>
        <v>0</v>
      </c>
      <c r="AA321" s="240"/>
      <c r="AB321" s="240">
        <f t="shared" si="232"/>
        <v>0</v>
      </c>
      <c r="AC321" s="244" t="str">
        <f t="shared" si="233"/>
        <v/>
      </c>
      <c r="AD321" s="244" t="str">
        <f t="shared" si="234"/>
        <v/>
      </c>
      <c r="AE321" s="247">
        <f t="shared" si="235"/>
        <v>0</v>
      </c>
      <c r="AF321" s="247" t="str">
        <f t="shared" si="236"/>
        <v/>
      </c>
      <c r="AG321" s="244" t="str">
        <f t="shared" si="209"/>
        <v/>
      </c>
      <c r="AH321" s="61" t="str">
        <f t="shared" si="199"/>
        <v/>
      </c>
      <c r="AI321" s="248">
        <f t="shared" si="200"/>
        <v>0</v>
      </c>
      <c r="AJ321" s="244">
        <f t="shared" si="201"/>
        <v>0</v>
      </c>
      <c r="AK321" s="25"/>
      <c r="AL321" s="249">
        <f t="shared" si="195"/>
        <v>0</v>
      </c>
      <c r="AM321" s="250">
        <f t="shared" si="196"/>
        <v>0</v>
      </c>
      <c r="AN321" s="16"/>
      <c r="AO321" s="251" t="e">
        <f t="shared" si="197"/>
        <v>#VALUE!</v>
      </c>
      <c r="AP321" s="252" t="e">
        <f t="shared" si="198"/>
        <v>#VALUE!</v>
      </c>
      <c r="AQ321" s="253" t="e">
        <f t="shared" ca="1" si="210"/>
        <v>#DIV/0!</v>
      </c>
      <c r="AR321" s="253" t="e">
        <f t="shared" ca="1" si="202"/>
        <v>#DIV/0!</v>
      </c>
      <c r="AS321" s="254" t="e">
        <f t="shared" ca="1" si="211"/>
        <v>#VALUE!</v>
      </c>
      <c r="AT321" s="253" t="e">
        <f t="shared" ca="1" si="203"/>
        <v>#DIV/0!</v>
      </c>
      <c r="AU321" s="253" t="e">
        <f t="shared" ca="1" si="204"/>
        <v>#DIV/0!</v>
      </c>
    </row>
    <row r="322" spans="1:47" outlineLevel="1" x14ac:dyDescent="0.3">
      <c r="A322" s="52" t="str">
        <f t="shared" si="212"/>
        <v/>
      </c>
      <c r="B322" s="52" t="str">
        <f t="shared" ref="B322:B332" si="237">IF(A322="","",IF(A322&lt;=$H$22,0,1))</f>
        <v/>
      </c>
      <c r="C322" s="236" t="str">
        <f t="shared" ref="C322:C332" si="238">IF(A322="","",IF(OR(MONTH(EDATE($Q$6,E322))=$H$16,MONTH(EDATE($Q$6,E322))=$H$17),IF(ABS($H$17-$H$16)=1,EDATE($Q$6,E322+2),EDATE($Q$6,E322+1)),EDATE($Q$6,E322)))</f>
        <v/>
      </c>
      <c r="D322" s="236" t="str">
        <f t="shared" ref="D322:D332" si="239">IF(A322="","",IF(OR(MONTH(C322)=$H$18,MONTH(C322)=$H$19),"D",""))</f>
        <v/>
      </c>
      <c r="E322" s="237" t="str">
        <f t="shared" ref="E322:E331" si="240">IF(B322="","",IF(OR(MONTH(DATE(YEAR(C321) + 1/12,MONTH(C321)+1,DAY(C321)))=$H$16,MONTH(DATE(YEAR(C321) + 1/12,MONTH(C321)+1,DAY(C321)))=$H$17),IF(ABS($H$17-$H$16)=1,E321+1,E321 + 2),E321 + 1))</f>
        <v/>
      </c>
      <c r="F322" s="237" t="str">
        <f t="shared" ref="F322:F331" si="241">IF(B322="","",F321+1)</f>
        <v/>
      </c>
      <c r="G322" s="238" t="str">
        <f t="shared" ref="G322:G332" si="242">IF(B322="","",$Q$9)</f>
        <v/>
      </c>
      <c r="H322" s="239" t="str">
        <f t="shared" ref="H322:H332" si="243">IF(B322="","",$H$10)</f>
        <v/>
      </c>
      <c r="I322" s="237" t="str">
        <f t="shared" ref="I322:I331" si="244">IF(B322="","",C322-C321)</f>
        <v/>
      </c>
      <c r="J322" s="240" t="str">
        <f t="shared" ref="J322:J331" si="245">IF(B322="","",Y321)</f>
        <v/>
      </c>
      <c r="K322" s="241" t="str">
        <f t="shared" si="205"/>
        <v/>
      </c>
      <c r="L322" s="242" t="str">
        <f t="shared" si="206"/>
        <v/>
      </c>
      <c r="M322" s="242" t="str">
        <f t="shared" ref="M322:M332" si="246">+IF(B322="","",IF(ISERROR(MATCH(MONTH(C322),$H$18:$H$19,0))=FALSE,$J$23,0)  + $J$23)</f>
        <v/>
      </c>
      <c r="N322" s="242" t="str">
        <f t="shared" ref="N322:N332" si="247">+IF(B322="","",L322+M322)</f>
        <v/>
      </c>
      <c r="O322" s="243" t="str">
        <f t="shared" ref="O322:O332" si="248">IF(B322="","",K322+N322)</f>
        <v/>
      </c>
      <c r="P322" s="244" t="str">
        <f t="shared" ref="P322:P332" si="249">+IF(B322="","",$J$27)</f>
        <v/>
      </c>
      <c r="Q322" s="244" t="str">
        <f t="shared" ref="Q322:Q332" si="250">+IF(B322="","",ROUND($H$9*J322/30*$I322,2)-S322)</f>
        <v/>
      </c>
      <c r="R322" s="244"/>
      <c r="S322" s="245" t="str">
        <f t="shared" ref="S322:S331" si="251">IF(B322="","",IF(E322-E321&gt;1,ROUNDDOWN($J322*$H$9/30*(DATE(YEAR($C322),MONTH($C322)-1,DAY($C322))-C321),2),0))</f>
        <v/>
      </c>
      <c r="T322" s="244" t="str">
        <f t="shared" ref="T322:T332" si="252">IF(B322="","",Q322+R322+S322)</f>
        <v/>
      </c>
      <c r="U322" s="244" t="str">
        <f t="shared" ref="U322:U332" si="253">+IF(B322="","",$J$28)</f>
        <v/>
      </c>
      <c r="V322" s="244"/>
      <c r="W322" s="244" t="str">
        <f t="shared" ref="W322:W332" si="254">+IF(B322="","",U322+V322)</f>
        <v/>
      </c>
      <c r="X322" s="246" t="str">
        <f t="shared" si="207"/>
        <v/>
      </c>
      <c r="Y322" s="240" t="str">
        <f t="shared" ref="Y322:Y332" si="255">+IF(B322="","",ROUND(J322-K322,2))</f>
        <v/>
      </c>
      <c r="Z322" s="240">
        <f t="shared" si="208"/>
        <v>0</v>
      </c>
      <c r="AA322" s="240"/>
      <c r="AB322" s="240">
        <f t="shared" ref="AB322:AB332" si="256">SUM(K322:M322)</f>
        <v>0</v>
      </c>
      <c r="AC322" s="244" t="str">
        <f t="shared" ref="AC322:AC332" si="257">+L322</f>
        <v/>
      </c>
      <c r="AD322" s="244" t="str">
        <f t="shared" ref="AD322:AD332" si="258">+Q322</f>
        <v/>
      </c>
      <c r="AE322" s="247">
        <f t="shared" ref="AE322:AE332" si="259">+R322</f>
        <v>0</v>
      </c>
      <c r="AF322" s="247" t="str">
        <f t="shared" ref="AF322:AF332" si="260">+S322</f>
        <v/>
      </c>
      <c r="AG322" s="244" t="str">
        <f t="shared" si="209"/>
        <v/>
      </c>
      <c r="AH322" s="61" t="str">
        <f t="shared" si="199"/>
        <v/>
      </c>
      <c r="AI322" s="248">
        <f t="shared" si="200"/>
        <v>0</v>
      </c>
      <c r="AJ322" s="244">
        <f t="shared" si="201"/>
        <v>0</v>
      </c>
      <c r="AK322" s="25"/>
      <c r="AL322" s="249">
        <f t="shared" si="195"/>
        <v>0</v>
      </c>
      <c r="AM322" s="250">
        <f t="shared" si="196"/>
        <v>0</v>
      </c>
      <c r="AN322" s="16"/>
      <c r="AO322" s="251" t="e">
        <f t="shared" si="197"/>
        <v>#VALUE!</v>
      </c>
      <c r="AP322" s="252" t="e">
        <f t="shared" si="198"/>
        <v>#VALUE!</v>
      </c>
      <c r="AQ322" s="253" t="e">
        <f t="shared" ca="1" si="210"/>
        <v>#DIV/0!</v>
      </c>
      <c r="AR322" s="253" t="e">
        <f t="shared" ca="1" si="202"/>
        <v>#DIV/0!</v>
      </c>
      <c r="AS322" s="254" t="e">
        <f t="shared" ca="1" si="211"/>
        <v>#VALUE!</v>
      </c>
      <c r="AT322" s="253" t="e">
        <f t="shared" ca="1" si="203"/>
        <v>#DIV/0!</v>
      </c>
      <c r="AU322" s="253" t="e">
        <f t="shared" ca="1" si="204"/>
        <v>#DIV/0!</v>
      </c>
    </row>
    <row r="323" spans="1:47" x14ac:dyDescent="0.3">
      <c r="A323" s="52" t="str">
        <f t="shared" si="212"/>
        <v/>
      </c>
      <c r="B323" s="52" t="str">
        <f t="shared" si="237"/>
        <v/>
      </c>
      <c r="C323" s="236" t="str">
        <f t="shared" si="238"/>
        <v/>
      </c>
      <c r="D323" s="236" t="str">
        <f t="shared" si="239"/>
        <v/>
      </c>
      <c r="E323" s="237" t="str">
        <f t="shared" si="240"/>
        <v/>
      </c>
      <c r="F323" s="237" t="str">
        <f t="shared" si="241"/>
        <v/>
      </c>
      <c r="G323" s="238" t="str">
        <f t="shared" si="242"/>
        <v/>
      </c>
      <c r="H323" s="239" t="str">
        <f t="shared" si="243"/>
        <v/>
      </c>
      <c r="I323" s="237" t="str">
        <f t="shared" si="244"/>
        <v/>
      </c>
      <c r="J323" s="240" t="str">
        <f t="shared" si="245"/>
        <v/>
      </c>
      <c r="K323" s="241" t="str">
        <f t="shared" si="205"/>
        <v/>
      </c>
      <c r="L323" s="242" t="str">
        <f t="shared" si="206"/>
        <v/>
      </c>
      <c r="M323" s="242" t="str">
        <f t="shared" si="246"/>
        <v/>
      </c>
      <c r="N323" s="242" t="str">
        <f t="shared" si="247"/>
        <v/>
      </c>
      <c r="O323" s="243" t="str">
        <f t="shared" si="248"/>
        <v/>
      </c>
      <c r="P323" s="244" t="str">
        <f t="shared" si="249"/>
        <v/>
      </c>
      <c r="Q323" s="244" t="str">
        <f t="shared" si="250"/>
        <v/>
      </c>
      <c r="R323" s="244"/>
      <c r="S323" s="245" t="str">
        <f t="shared" si="251"/>
        <v/>
      </c>
      <c r="T323" s="244" t="str">
        <f t="shared" si="252"/>
        <v/>
      </c>
      <c r="U323" s="244" t="str">
        <f t="shared" si="253"/>
        <v/>
      </c>
      <c r="V323" s="244"/>
      <c r="W323" s="244" t="str">
        <f t="shared" si="254"/>
        <v/>
      </c>
      <c r="X323" s="246" t="str">
        <f t="shared" si="207"/>
        <v/>
      </c>
      <c r="Y323" s="240" t="str">
        <f t="shared" si="255"/>
        <v/>
      </c>
      <c r="Z323" s="240">
        <f t="shared" si="208"/>
        <v>0</v>
      </c>
      <c r="AA323" s="240"/>
      <c r="AB323" s="240">
        <f t="shared" si="256"/>
        <v>0</v>
      </c>
      <c r="AC323" s="244" t="str">
        <f t="shared" si="257"/>
        <v/>
      </c>
      <c r="AD323" s="244" t="str">
        <f t="shared" si="258"/>
        <v/>
      </c>
      <c r="AE323" s="247">
        <f t="shared" si="259"/>
        <v>0</v>
      </c>
      <c r="AF323" s="247" t="str">
        <f t="shared" si="260"/>
        <v/>
      </c>
      <c r="AG323" s="244" t="str">
        <f t="shared" si="209"/>
        <v/>
      </c>
      <c r="AH323" s="61" t="str">
        <f t="shared" si="199"/>
        <v/>
      </c>
      <c r="AI323" s="248">
        <f t="shared" si="200"/>
        <v>0</v>
      </c>
      <c r="AJ323" s="244">
        <f t="shared" si="201"/>
        <v>0</v>
      </c>
      <c r="AK323" s="25"/>
      <c r="AL323" s="249">
        <f t="shared" si="195"/>
        <v>0</v>
      </c>
      <c r="AM323" s="250">
        <f t="shared" si="196"/>
        <v>0</v>
      </c>
      <c r="AN323" s="16"/>
      <c r="AO323" s="251" t="e">
        <f t="shared" si="197"/>
        <v>#VALUE!</v>
      </c>
      <c r="AP323" s="252" t="e">
        <f t="shared" si="198"/>
        <v>#VALUE!</v>
      </c>
      <c r="AQ323" s="253" t="e">
        <f t="shared" ca="1" si="210"/>
        <v>#DIV/0!</v>
      </c>
      <c r="AR323" s="253" t="e">
        <f t="shared" ca="1" si="202"/>
        <v>#DIV/0!</v>
      </c>
      <c r="AS323" s="254" t="e">
        <f t="shared" ca="1" si="211"/>
        <v>#VALUE!</v>
      </c>
      <c r="AT323" s="253" t="e">
        <f t="shared" ca="1" si="203"/>
        <v>#DIV/0!</v>
      </c>
      <c r="AU323" s="253" t="e">
        <f t="shared" ca="1" si="204"/>
        <v>#DIV/0!</v>
      </c>
    </row>
    <row r="324" spans="1:47" x14ac:dyDescent="0.3">
      <c r="A324" s="52" t="str">
        <f t="shared" si="212"/>
        <v/>
      </c>
      <c r="B324" s="52" t="str">
        <f t="shared" si="237"/>
        <v/>
      </c>
      <c r="C324" s="236" t="str">
        <f t="shared" si="238"/>
        <v/>
      </c>
      <c r="D324" s="236" t="str">
        <f t="shared" si="239"/>
        <v/>
      </c>
      <c r="E324" s="237" t="str">
        <f t="shared" si="240"/>
        <v/>
      </c>
      <c r="F324" s="237" t="str">
        <f t="shared" si="241"/>
        <v/>
      </c>
      <c r="G324" s="238" t="str">
        <f t="shared" si="242"/>
        <v/>
      </c>
      <c r="H324" s="239" t="str">
        <f t="shared" si="243"/>
        <v/>
      </c>
      <c r="I324" s="237" t="str">
        <f t="shared" si="244"/>
        <v/>
      </c>
      <c r="J324" s="240" t="str">
        <f t="shared" si="245"/>
        <v/>
      </c>
      <c r="K324" s="241" t="str">
        <f t="shared" si="205"/>
        <v/>
      </c>
      <c r="L324" s="242" t="str">
        <f t="shared" si="206"/>
        <v/>
      </c>
      <c r="M324" s="242" t="str">
        <f t="shared" si="246"/>
        <v/>
      </c>
      <c r="N324" s="242" t="str">
        <f t="shared" si="247"/>
        <v/>
      </c>
      <c r="O324" s="243" t="str">
        <f t="shared" si="248"/>
        <v/>
      </c>
      <c r="P324" s="244" t="str">
        <f t="shared" si="249"/>
        <v/>
      </c>
      <c r="Q324" s="244" t="str">
        <f t="shared" si="250"/>
        <v/>
      </c>
      <c r="R324" s="244"/>
      <c r="S324" s="245" t="str">
        <f t="shared" si="251"/>
        <v/>
      </c>
      <c r="T324" s="244" t="str">
        <f t="shared" si="252"/>
        <v/>
      </c>
      <c r="U324" s="244" t="str">
        <f t="shared" si="253"/>
        <v/>
      </c>
      <c r="V324" s="244"/>
      <c r="W324" s="244" t="str">
        <f t="shared" si="254"/>
        <v/>
      </c>
      <c r="X324" s="246" t="str">
        <f t="shared" si="207"/>
        <v/>
      </c>
      <c r="Y324" s="240" t="str">
        <f t="shared" si="255"/>
        <v/>
      </c>
      <c r="Z324" s="240">
        <f t="shared" si="208"/>
        <v>0</v>
      </c>
      <c r="AA324" s="240"/>
      <c r="AB324" s="240">
        <f t="shared" si="256"/>
        <v>0</v>
      </c>
      <c r="AC324" s="244" t="str">
        <f t="shared" si="257"/>
        <v/>
      </c>
      <c r="AD324" s="244" t="str">
        <f t="shared" si="258"/>
        <v/>
      </c>
      <c r="AE324" s="247">
        <f t="shared" si="259"/>
        <v>0</v>
      </c>
      <c r="AF324" s="247" t="str">
        <f t="shared" si="260"/>
        <v/>
      </c>
      <c r="AG324" s="244" t="str">
        <f t="shared" si="209"/>
        <v/>
      </c>
      <c r="AH324" s="61" t="str">
        <f t="shared" si="199"/>
        <v/>
      </c>
      <c r="AI324" s="248">
        <f t="shared" si="200"/>
        <v>0</v>
      </c>
      <c r="AJ324" s="244">
        <f t="shared" si="201"/>
        <v>0</v>
      </c>
      <c r="AK324" s="25"/>
      <c r="AL324" s="249">
        <f t="shared" si="195"/>
        <v>0</v>
      </c>
      <c r="AM324" s="250">
        <f t="shared" si="196"/>
        <v>0</v>
      </c>
      <c r="AN324" s="16"/>
      <c r="AO324" s="251" t="e">
        <f t="shared" si="197"/>
        <v>#VALUE!</v>
      </c>
      <c r="AP324" s="252" t="e">
        <f t="shared" si="198"/>
        <v>#VALUE!</v>
      </c>
      <c r="AQ324" s="253" t="e">
        <f t="shared" ca="1" si="210"/>
        <v>#DIV/0!</v>
      </c>
      <c r="AR324" s="253" t="e">
        <f t="shared" ca="1" si="202"/>
        <v>#DIV/0!</v>
      </c>
      <c r="AS324" s="254" t="e">
        <f t="shared" ca="1" si="211"/>
        <v>#VALUE!</v>
      </c>
      <c r="AT324" s="253" t="e">
        <f t="shared" ca="1" si="203"/>
        <v>#DIV/0!</v>
      </c>
      <c r="AU324" s="253" t="e">
        <f t="shared" ca="1" si="204"/>
        <v>#DIV/0!</v>
      </c>
    </row>
    <row r="325" spans="1:47" x14ac:dyDescent="0.3">
      <c r="A325" s="52" t="str">
        <f t="shared" si="212"/>
        <v/>
      </c>
      <c r="B325" s="52" t="str">
        <f t="shared" si="237"/>
        <v/>
      </c>
      <c r="C325" s="236" t="str">
        <f t="shared" si="238"/>
        <v/>
      </c>
      <c r="D325" s="236" t="str">
        <f t="shared" si="239"/>
        <v/>
      </c>
      <c r="E325" s="237" t="str">
        <f t="shared" si="240"/>
        <v/>
      </c>
      <c r="F325" s="237" t="str">
        <f t="shared" si="241"/>
        <v/>
      </c>
      <c r="G325" s="238" t="str">
        <f t="shared" si="242"/>
        <v/>
      </c>
      <c r="H325" s="239" t="str">
        <f t="shared" si="243"/>
        <v/>
      </c>
      <c r="I325" s="237" t="str">
        <f t="shared" si="244"/>
        <v/>
      </c>
      <c r="J325" s="240" t="str">
        <f t="shared" si="245"/>
        <v/>
      </c>
      <c r="K325" s="241" t="str">
        <f t="shared" si="205"/>
        <v/>
      </c>
      <c r="L325" s="242" t="str">
        <f t="shared" si="206"/>
        <v/>
      </c>
      <c r="M325" s="242" t="str">
        <f t="shared" si="246"/>
        <v/>
      </c>
      <c r="N325" s="242" t="str">
        <f t="shared" si="247"/>
        <v/>
      </c>
      <c r="O325" s="243" t="str">
        <f t="shared" si="248"/>
        <v/>
      </c>
      <c r="P325" s="244" t="str">
        <f t="shared" si="249"/>
        <v/>
      </c>
      <c r="Q325" s="244" t="str">
        <f t="shared" si="250"/>
        <v/>
      </c>
      <c r="R325" s="244"/>
      <c r="S325" s="245" t="str">
        <f t="shared" si="251"/>
        <v/>
      </c>
      <c r="T325" s="244" t="str">
        <f t="shared" si="252"/>
        <v/>
      </c>
      <c r="U325" s="244" t="str">
        <f t="shared" si="253"/>
        <v/>
      </c>
      <c r="V325" s="244"/>
      <c r="W325" s="244" t="str">
        <f t="shared" si="254"/>
        <v/>
      </c>
      <c r="X325" s="246" t="str">
        <f t="shared" si="207"/>
        <v/>
      </c>
      <c r="Y325" s="240" t="str">
        <f t="shared" si="255"/>
        <v/>
      </c>
      <c r="Z325" s="240">
        <f t="shared" si="208"/>
        <v>0</v>
      </c>
      <c r="AA325" s="240"/>
      <c r="AB325" s="240">
        <f t="shared" si="256"/>
        <v>0</v>
      </c>
      <c r="AC325" s="244" t="str">
        <f t="shared" si="257"/>
        <v/>
      </c>
      <c r="AD325" s="244" t="str">
        <f t="shared" si="258"/>
        <v/>
      </c>
      <c r="AE325" s="247">
        <f t="shared" si="259"/>
        <v>0</v>
      </c>
      <c r="AF325" s="247" t="str">
        <f t="shared" si="260"/>
        <v/>
      </c>
      <c r="AG325" s="244" t="str">
        <f t="shared" si="209"/>
        <v/>
      </c>
      <c r="AH325" s="61" t="str">
        <f t="shared" si="199"/>
        <v/>
      </c>
      <c r="AI325" s="248">
        <f t="shared" si="200"/>
        <v>0</v>
      </c>
      <c r="AJ325" s="244">
        <f t="shared" si="201"/>
        <v>0</v>
      </c>
      <c r="AK325" s="25"/>
      <c r="AL325" s="249">
        <f t="shared" si="195"/>
        <v>0</v>
      </c>
      <c r="AM325" s="250">
        <f t="shared" si="196"/>
        <v>0</v>
      </c>
      <c r="AN325" s="16"/>
      <c r="AO325" s="251" t="e">
        <f t="shared" si="197"/>
        <v>#VALUE!</v>
      </c>
      <c r="AP325" s="252" t="e">
        <f t="shared" si="198"/>
        <v>#VALUE!</v>
      </c>
      <c r="AQ325" s="253" t="e">
        <f t="shared" ca="1" si="210"/>
        <v>#DIV/0!</v>
      </c>
      <c r="AR325" s="253" t="e">
        <f t="shared" ca="1" si="202"/>
        <v>#DIV/0!</v>
      </c>
      <c r="AS325" s="254" t="e">
        <f t="shared" ca="1" si="211"/>
        <v>#VALUE!</v>
      </c>
      <c r="AT325" s="253" t="e">
        <f t="shared" ca="1" si="203"/>
        <v>#DIV/0!</v>
      </c>
      <c r="AU325" s="253" t="e">
        <f t="shared" ca="1" si="204"/>
        <v>#DIV/0!</v>
      </c>
    </row>
    <row r="326" spans="1:47" x14ac:dyDescent="0.3">
      <c r="A326" s="52" t="str">
        <f t="shared" si="212"/>
        <v/>
      </c>
      <c r="B326" s="52" t="str">
        <f t="shared" si="237"/>
        <v/>
      </c>
      <c r="C326" s="236" t="str">
        <f t="shared" si="238"/>
        <v/>
      </c>
      <c r="D326" s="236" t="str">
        <f t="shared" si="239"/>
        <v/>
      </c>
      <c r="E326" s="237" t="str">
        <f t="shared" si="240"/>
        <v/>
      </c>
      <c r="F326" s="237" t="str">
        <f t="shared" si="241"/>
        <v/>
      </c>
      <c r="G326" s="238" t="str">
        <f t="shared" si="242"/>
        <v/>
      </c>
      <c r="H326" s="239" t="str">
        <f t="shared" si="243"/>
        <v/>
      </c>
      <c r="I326" s="237" t="str">
        <f t="shared" si="244"/>
        <v/>
      </c>
      <c r="J326" s="240" t="str">
        <f t="shared" si="245"/>
        <v/>
      </c>
      <c r="K326" s="241" t="str">
        <f t="shared" si="205"/>
        <v/>
      </c>
      <c r="L326" s="242" t="str">
        <f t="shared" si="206"/>
        <v/>
      </c>
      <c r="M326" s="242" t="str">
        <f t="shared" si="246"/>
        <v/>
      </c>
      <c r="N326" s="242" t="str">
        <f t="shared" si="247"/>
        <v/>
      </c>
      <c r="O326" s="243" t="str">
        <f t="shared" si="248"/>
        <v/>
      </c>
      <c r="P326" s="244" t="str">
        <f t="shared" si="249"/>
        <v/>
      </c>
      <c r="Q326" s="244" t="str">
        <f t="shared" si="250"/>
        <v/>
      </c>
      <c r="R326" s="244"/>
      <c r="S326" s="245" t="str">
        <f t="shared" si="251"/>
        <v/>
      </c>
      <c r="T326" s="244" t="str">
        <f t="shared" si="252"/>
        <v/>
      </c>
      <c r="U326" s="244" t="str">
        <f t="shared" si="253"/>
        <v/>
      </c>
      <c r="V326" s="244"/>
      <c r="W326" s="244" t="str">
        <f t="shared" si="254"/>
        <v/>
      </c>
      <c r="X326" s="246" t="str">
        <f t="shared" si="207"/>
        <v/>
      </c>
      <c r="Y326" s="240" t="str">
        <f t="shared" si="255"/>
        <v/>
      </c>
      <c r="Z326" s="240">
        <f t="shared" si="208"/>
        <v>0</v>
      </c>
      <c r="AA326" s="240"/>
      <c r="AB326" s="240">
        <f t="shared" si="256"/>
        <v>0</v>
      </c>
      <c r="AC326" s="244" t="str">
        <f t="shared" si="257"/>
        <v/>
      </c>
      <c r="AD326" s="244" t="str">
        <f t="shared" si="258"/>
        <v/>
      </c>
      <c r="AE326" s="247">
        <f t="shared" si="259"/>
        <v>0</v>
      </c>
      <c r="AF326" s="247" t="str">
        <f t="shared" si="260"/>
        <v/>
      </c>
      <c r="AG326" s="244" t="str">
        <f t="shared" si="209"/>
        <v/>
      </c>
      <c r="AH326" s="61" t="str">
        <f t="shared" si="199"/>
        <v/>
      </c>
      <c r="AI326" s="248">
        <f t="shared" si="200"/>
        <v>0</v>
      </c>
      <c r="AJ326" s="244">
        <f t="shared" si="201"/>
        <v>0</v>
      </c>
      <c r="AK326" s="25"/>
      <c r="AL326" s="249">
        <f t="shared" si="195"/>
        <v>0</v>
      </c>
      <c r="AM326" s="250">
        <f t="shared" si="196"/>
        <v>0</v>
      </c>
      <c r="AN326" s="16"/>
      <c r="AO326" s="251" t="e">
        <f t="shared" si="197"/>
        <v>#VALUE!</v>
      </c>
      <c r="AP326" s="252" t="e">
        <f t="shared" si="198"/>
        <v>#VALUE!</v>
      </c>
      <c r="AQ326" s="253" t="e">
        <f t="shared" ca="1" si="210"/>
        <v>#DIV/0!</v>
      </c>
      <c r="AR326" s="253" t="e">
        <f t="shared" ca="1" si="202"/>
        <v>#DIV/0!</v>
      </c>
      <c r="AS326" s="254" t="e">
        <f t="shared" ca="1" si="211"/>
        <v>#VALUE!</v>
      </c>
      <c r="AT326" s="253" t="e">
        <f t="shared" ca="1" si="203"/>
        <v>#DIV/0!</v>
      </c>
      <c r="AU326" s="253" t="e">
        <f t="shared" ca="1" si="204"/>
        <v>#DIV/0!</v>
      </c>
    </row>
    <row r="327" spans="1:47" x14ac:dyDescent="0.3">
      <c r="A327" s="52" t="str">
        <f t="shared" si="212"/>
        <v/>
      </c>
      <c r="B327" s="52" t="str">
        <f t="shared" si="237"/>
        <v/>
      </c>
      <c r="C327" s="236" t="str">
        <f t="shared" si="238"/>
        <v/>
      </c>
      <c r="D327" s="236" t="str">
        <f t="shared" si="239"/>
        <v/>
      </c>
      <c r="E327" s="237" t="str">
        <f t="shared" si="240"/>
        <v/>
      </c>
      <c r="F327" s="237" t="str">
        <f t="shared" si="241"/>
        <v/>
      </c>
      <c r="G327" s="238" t="str">
        <f t="shared" si="242"/>
        <v/>
      </c>
      <c r="H327" s="239" t="str">
        <f t="shared" si="243"/>
        <v/>
      </c>
      <c r="I327" s="237" t="str">
        <f t="shared" si="244"/>
        <v/>
      </c>
      <c r="J327" s="240" t="str">
        <f t="shared" si="245"/>
        <v/>
      </c>
      <c r="K327" s="241" t="str">
        <f t="shared" si="205"/>
        <v/>
      </c>
      <c r="L327" s="242" t="str">
        <f t="shared" si="206"/>
        <v/>
      </c>
      <c r="M327" s="242" t="str">
        <f t="shared" si="246"/>
        <v/>
      </c>
      <c r="N327" s="242" t="str">
        <f t="shared" si="247"/>
        <v/>
      </c>
      <c r="O327" s="243" t="str">
        <f t="shared" si="248"/>
        <v/>
      </c>
      <c r="P327" s="244" t="str">
        <f t="shared" si="249"/>
        <v/>
      </c>
      <c r="Q327" s="244" t="str">
        <f t="shared" si="250"/>
        <v/>
      </c>
      <c r="R327" s="244"/>
      <c r="S327" s="245" t="str">
        <f t="shared" si="251"/>
        <v/>
      </c>
      <c r="T327" s="244" t="str">
        <f t="shared" si="252"/>
        <v/>
      </c>
      <c r="U327" s="244" t="str">
        <f t="shared" si="253"/>
        <v/>
      </c>
      <c r="V327" s="244"/>
      <c r="W327" s="244" t="str">
        <f t="shared" si="254"/>
        <v/>
      </c>
      <c r="X327" s="246" t="str">
        <f t="shared" si="207"/>
        <v/>
      </c>
      <c r="Y327" s="240" t="str">
        <f t="shared" si="255"/>
        <v/>
      </c>
      <c r="Z327" s="240">
        <f t="shared" si="208"/>
        <v>0</v>
      </c>
      <c r="AA327" s="240"/>
      <c r="AB327" s="240">
        <f t="shared" si="256"/>
        <v>0</v>
      </c>
      <c r="AC327" s="244" t="str">
        <f t="shared" si="257"/>
        <v/>
      </c>
      <c r="AD327" s="244" t="str">
        <f t="shared" si="258"/>
        <v/>
      </c>
      <c r="AE327" s="247">
        <f t="shared" si="259"/>
        <v>0</v>
      </c>
      <c r="AF327" s="247" t="str">
        <f t="shared" si="260"/>
        <v/>
      </c>
      <c r="AG327" s="244" t="str">
        <f t="shared" si="209"/>
        <v/>
      </c>
      <c r="AH327" s="61" t="str">
        <f t="shared" si="199"/>
        <v/>
      </c>
      <c r="AI327" s="248">
        <f t="shared" si="200"/>
        <v>0</v>
      </c>
      <c r="AJ327" s="244">
        <f t="shared" si="201"/>
        <v>0</v>
      </c>
      <c r="AK327" s="25"/>
      <c r="AL327" s="249">
        <f t="shared" si="195"/>
        <v>0</v>
      </c>
      <c r="AM327" s="250">
        <f t="shared" si="196"/>
        <v>0</v>
      </c>
      <c r="AN327" s="16"/>
      <c r="AO327" s="251" t="e">
        <f t="shared" si="197"/>
        <v>#VALUE!</v>
      </c>
      <c r="AP327" s="252" t="e">
        <f t="shared" si="198"/>
        <v>#VALUE!</v>
      </c>
      <c r="AQ327" s="253" t="e">
        <f t="shared" ca="1" si="210"/>
        <v>#DIV/0!</v>
      </c>
      <c r="AR327" s="253" t="e">
        <f t="shared" ca="1" si="202"/>
        <v>#DIV/0!</v>
      </c>
      <c r="AS327" s="254" t="e">
        <f t="shared" ca="1" si="211"/>
        <v>#VALUE!</v>
      </c>
      <c r="AT327" s="253" t="e">
        <f t="shared" ca="1" si="203"/>
        <v>#DIV/0!</v>
      </c>
      <c r="AU327" s="253" t="e">
        <f t="shared" ca="1" si="204"/>
        <v>#DIV/0!</v>
      </c>
    </row>
    <row r="328" spans="1:47" x14ac:dyDescent="0.3">
      <c r="A328" s="52" t="str">
        <f t="shared" si="212"/>
        <v/>
      </c>
      <c r="B328" s="52" t="str">
        <f t="shared" si="237"/>
        <v/>
      </c>
      <c r="C328" s="236" t="str">
        <f t="shared" si="238"/>
        <v/>
      </c>
      <c r="D328" s="236" t="str">
        <f t="shared" si="239"/>
        <v/>
      </c>
      <c r="E328" s="237" t="str">
        <f t="shared" si="240"/>
        <v/>
      </c>
      <c r="F328" s="237" t="str">
        <f t="shared" si="241"/>
        <v/>
      </c>
      <c r="G328" s="238" t="str">
        <f t="shared" si="242"/>
        <v/>
      </c>
      <c r="H328" s="239" t="str">
        <f t="shared" si="243"/>
        <v/>
      </c>
      <c r="I328" s="237" t="str">
        <f t="shared" si="244"/>
        <v/>
      </c>
      <c r="J328" s="240" t="str">
        <f t="shared" si="245"/>
        <v/>
      </c>
      <c r="K328" s="241" t="str">
        <f t="shared" si="205"/>
        <v/>
      </c>
      <c r="L328" s="242" t="str">
        <f t="shared" si="206"/>
        <v/>
      </c>
      <c r="M328" s="242" t="str">
        <f t="shared" si="246"/>
        <v/>
      </c>
      <c r="N328" s="242" t="str">
        <f t="shared" si="247"/>
        <v/>
      </c>
      <c r="O328" s="243" t="str">
        <f t="shared" si="248"/>
        <v/>
      </c>
      <c r="P328" s="244" t="str">
        <f t="shared" si="249"/>
        <v/>
      </c>
      <c r="Q328" s="244" t="str">
        <f t="shared" si="250"/>
        <v/>
      </c>
      <c r="R328" s="244"/>
      <c r="S328" s="245" t="str">
        <f t="shared" si="251"/>
        <v/>
      </c>
      <c r="T328" s="244" t="str">
        <f t="shared" si="252"/>
        <v/>
      </c>
      <c r="U328" s="244" t="str">
        <f t="shared" si="253"/>
        <v/>
      </c>
      <c r="V328" s="244"/>
      <c r="W328" s="244" t="str">
        <f t="shared" si="254"/>
        <v/>
      </c>
      <c r="X328" s="246" t="str">
        <f t="shared" si="207"/>
        <v/>
      </c>
      <c r="Y328" s="240" t="str">
        <f t="shared" si="255"/>
        <v/>
      </c>
      <c r="Z328" s="240">
        <f t="shared" si="208"/>
        <v>0</v>
      </c>
      <c r="AA328" s="240"/>
      <c r="AB328" s="240">
        <f t="shared" si="256"/>
        <v>0</v>
      </c>
      <c r="AC328" s="244" t="str">
        <f t="shared" si="257"/>
        <v/>
      </c>
      <c r="AD328" s="244" t="str">
        <f t="shared" si="258"/>
        <v/>
      </c>
      <c r="AE328" s="247">
        <f t="shared" si="259"/>
        <v>0</v>
      </c>
      <c r="AF328" s="247" t="str">
        <f t="shared" si="260"/>
        <v/>
      </c>
      <c r="AG328" s="244" t="str">
        <f t="shared" si="209"/>
        <v/>
      </c>
      <c r="AH328" s="61" t="str">
        <f t="shared" si="199"/>
        <v/>
      </c>
      <c r="AI328" s="248">
        <f t="shared" si="200"/>
        <v>0</v>
      </c>
      <c r="AJ328" s="244">
        <f t="shared" si="201"/>
        <v>0</v>
      </c>
      <c r="AK328" s="25"/>
      <c r="AL328" s="249">
        <f t="shared" si="195"/>
        <v>0</v>
      </c>
      <c r="AM328" s="250">
        <f t="shared" si="196"/>
        <v>0</v>
      </c>
      <c r="AN328" s="16"/>
      <c r="AO328" s="251" t="e">
        <f t="shared" si="197"/>
        <v>#VALUE!</v>
      </c>
      <c r="AP328" s="252" t="e">
        <f t="shared" si="198"/>
        <v>#VALUE!</v>
      </c>
      <c r="AQ328" s="253" t="e">
        <f t="shared" ca="1" si="210"/>
        <v>#DIV/0!</v>
      </c>
      <c r="AR328" s="253" t="e">
        <f t="shared" ca="1" si="202"/>
        <v>#DIV/0!</v>
      </c>
      <c r="AS328" s="254" t="e">
        <f t="shared" ca="1" si="211"/>
        <v>#VALUE!</v>
      </c>
      <c r="AT328" s="253" t="e">
        <f t="shared" ca="1" si="203"/>
        <v>#DIV/0!</v>
      </c>
      <c r="AU328" s="253" t="e">
        <f t="shared" ca="1" si="204"/>
        <v>#DIV/0!</v>
      </c>
    </row>
    <row r="329" spans="1:47" x14ac:dyDescent="0.3">
      <c r="A329" s="52" t="str">
        <f t="shared" si="212"/>
        <v/>
      </c>
      <c r="B329" s="52" t="str">
        <f t="shared" si="237"/>
        <v/>
      </c>
      <c r="C329" s="236" t="str">
        <f t="shared" si="238"/>
        <v/>
      </c>
      <c r="D329" s="236" t="str">
        <f t="shared" si="239"/>
        <v/>
      </c>
      <c r="E329" s="237" t="str">
        <f t="shared" si="240"/>
        <v/>
      </c>
      <c r="F329" s="237" t="str">
        <f t="shared" si="241"/>
        <v/>
      </c>
      <c r="G329" s="238" t="str">
        <f t="shared" si="242"/>
        <v/>
      </c>
      <c r="H329" s="239" t="str">
        <f t="shared" si="243"/>
        <v/>
      </c>
      <c r="I329" s="237" t="str">
        <f t="shared" si="244"/>
        <v/>
      </c>
      <c r="J329" s="240" t="str">
        <f t="shared" si="245"/>
        <v/>
      </c>
      <c r="K329" s="241" t="str">
        <f t="shared" si="205"/>
        <v/>
      </c>
      <c r="L329" s="242" t="str">
        <f t="shared" si="206"/>
        <v/>
      </c>
      <c r="M329" s="242" t="str">
        <f t="shared" si="246"/>
        <v/>
      </c>
      <c r="N329" s="242" t="str">
        <f t="shared" si="247"/>
        <v/>
      </c>
      <c r="O329" s="243" t="str">
        <f t="shared" si="248"/>
        <v/>
      </c>
      <c r="P329" s="244" t="str">
        <f t="shared" si="249"/>
        <v/>
      </c>
      <c r="Q329" s="244" t="str">
        <f t="shared" si="250"/>
        <v/>
      </c>
      <c r="R329" s="244"/>
      <c r="S329" s="245" t="str">
        <f t="shared" si="251"/>
        <v/>
      </c>
      <c r="T329" s="244" t="str">
        <f t="shared" si="252"/>
        <v/>
      </c>
      <c r="U329" s="244" t="str">
        <f t="shared" si="253"/>
        <v/>
      </c>
      <c r="V329" s="244"/>
      <c r="W329" s="244" t="str">
        <f t="shared" si="254"/>
        <v/>
      </c>
      <c r="X329" s="246" t="str">
        <f t="shared" si="207"/>
        <v/>
      </c>
      <c r="Y329" s="240" t="str">
        <f t="shared" si="255"/>
        <v/>
      </c>
      <c r="Z329" s="240">
        <f t="shared" si="208"/>
        <v>0</v>
      </c>
      <c r="AA329" s="240"/>
      <c r="AB329" s="240">
        <f t="shared" si="256"/>
        <v>0</v>
      </c>
      <c r="AC329" s="244" t="str">
        <f t="shared" si="257"/>
        <v/>
      </c>
      <c r="AD329" s="244" t="str">
        <f t="shared" si="258"/>
        <v/>
      </c>
      <c r="AE329" s="247">
        <f t="shared" si="259"/>
        <v>0</v>
      </c>
      <c r="AF329" s="247" t="str">
        <f t="shared" si="260"/>
        <v/>
      </c>
      <c r="AG329" s="244" t="str">
        <f t="shared" si="209"/>
        <v/>
      </c>
      <c r="AH329" s="61" t="str">
        <f t="shared" si="199"/>
        <v/>
      </c>
      <c r="AI329" s="248">
        <f t="shared" si="200"/>
        <v>0</v>
      </c>
      <c r="AJ329" s="244">
        <f t="shared" si="201"/>
        <v>0</v>
      </c>
      <c r="AK329" s="25"/>
      <c r="AL329" s="249">
        <f t="shared" si="195"/>
        <v>0</v>
      </c>
      <c r="AM329" s="250">
        <f t="shared" si="196"/>
        <v>0</v>
      </c>
      <c r="AN329" s="16"/>
      <c r="AO329" s="251" t="e">
        <f t="shared" si="197"/>
        <v>#VALUE!</v>
      </c>
      <c r="AP329" s="252" t="e">
        <f t="shared" si="198"/>
        <v>#VALUE!</v>
      </c>
      <c r="AQ329" s="253" t="e">
        <f t="shared" ca="1" si="210"/>
        <v>#DIV/0!</v>
      </c>
      <c r="AR329" s="253" t="e">
        <f t="shared" ca="1" si="202"/>
        <v>#DIV/0!</v>
      </c>
      <c r="AS329" s="254" t="e">
        <f t="shared" ca="1" si="211"/>
        <v>#VALUE!</v>
      </c>
      <c r="AT329" s="253" t="e">
        <f t="shared" ca="1" si="203"/>
        <v>#DIV/0!</v>
      </c>
      <c r="AU329" s="253" t="e">
        <f t="shared" ca="1" si="204"/>
        <v>#DIV/0!</v>
      </c>
    </row>
    <row r="330" spans="1:47" x14ac:dyDescent="0.3">
      <c r="A330" s="52" t="str">
        <f t="shared" si="212"/>
        <v/>
      </c>
      <c r="B330" s="52" t="str">
        <f t="shared" si="237"/>
        <v/>
      </c>
      <c r="C330" s="236" t="str">
        <f t="shared" si="238"/>
        <v/>
      </c>
      <c r="D330" s="236" t="str">
        <f t="shared" si="239"/>
        <v/>
      </c>
      <c r="E330" s="237" t="str">
        <f t="shared" si="240"/>
        <v/>
      </c>
      <c r="F330" s="237" t="str">
        <f t="shared" si="241"/>
        <v/>
      </c>
      <c r="G330" s="238" t="str">
        <f t="shared" si="242"/>
        <v/>
      </c>
      <c r="H330" s="239" t="str">
        <f t="shared" si="243"/>
        <v/>
      </c>
      <c r="I330" s="237" t="str">
        <f t="shared" si="244"/>
        <v/>
      </c>
      <c r="J330" s="240" t="str">
        <f t="shared" si="245"/>
        <v/>
      </c>
      <c r="K330" s="241" t="str">
        <f t="shared" si="205"/>
        <v/>
      </c>
      <c r="L330" s="242" t="str">
        <f t="shared" si="206"/>
        <v/>
      </c>
      <c r="M330" s="242" t="str">
        <f t="shared" si="246"/>
        <v/>
      </c>
      <c r="N330" s="242" t="str">
        <f t="shared" si="247"/>
        <v/>
      </c>
      <c r="O330" s="243" t="str">
        <f t="shared" si="248"/>
        <v/>
      </c>
      <c r="P330" s="244" t="str">
        <f t="shared" si="249"/>
        <v/>
      </c>
      <c r="Q330" s="244" t="str">
        <f t="shared" si="250"/>
        <v/>
      </c>
      <c r="R330" s="244"/>
      <c r="S330" s="245" t="str">
        <f t="shared" si="251"/>
        <v/>
      </c>
      <c r="T330" s="244" t="str">
        <f t="shared" si="252"/>
        <v/>
      </c>
      <c r="U330" s="244" t="str">
        <f t="shared" si="253"/>
        <v/>
      </c>
      <c r="V330" s="244"/>
      <c r="W330" s="244" t="str">
        <f t="shared" si="254"/>
        <v/>
      </c>
      <c r="X330" s="246" t="str">
        <f t="shared" si="207"/>
        <v/>
      </c>
      <c r="Y330" s="240" t="str">
        <f t="shared" si="255"/>
        <v/>
      </c>
      <c r="Z330" s="240">
        <f t="shared" si="208"/>
        <v>0</v>
      </c>
      <c r="AA330" s="240"/>
      <c r="AB330" s="240">
        <f t="shared" si="256"/>
        <v>0</v>
      </c>
      <c r="AC330" s="244" t="str">
        <f t="shared" si="257"/>
        <v/>
      </c>
      <c r="AD330" s="244" t="str">
        <f t="shared" si="258"/>
        <v/>
      </c>
      <c r="AE330" s="247">
        <f t="shared" si="259"/>
        <v>0</v>
      </c>
      <c r="AF330" s="247" t="str">
        <f t="shared" si="260"/>
        <v/>
      </c>
      <c r="AG330" s="244" t="str">
        <f t="shared" si="209"/>
        <v/>
      </c>
      <c r="AH330" s="61" t="str">
        <f t="shared" si="199"/>
        <v/>
      </c>
      <c r="AI330" s="248">
        <f t="shared" si="200"/>
        <v>0</v>
      </c>
      <c r="AJ330" s="244">
        <f t="shared" si="201"/>
        <v>0</v>
      </c>
      <c r="AK330" s="25"/>
      <c r="AL330" s="249">
        <f t="shared" si="195"/>
        <v>0</v>
      </c>
      <c r="AM330" s="250">
        <f t="shared" si="196"/>
        <v>0</v>
      </c>
      <c r="AN330" s="16"/>
      <c r="AO330" s="251" t="e">
        <f t="shared" si="197"/>
        <v>#VALUE!</v>
      </c>
      <c r="AP330" s="252" t="e">
        <f t="shared" si="198"/>
        <v>#VALUE!</v>
      </c>
      <c r="AQ330" s="253" t="e">
        <f t="shared" ca="1" si="210"/>
        <v>#DIV/0!</v>
      </c>
      <c r="AR330" s="253" t="e">
        <f t="shared" ca="1" si="202"/>
        <v>#DIV/0!</v>
      </c>
      <c r="AS330" s="254" t="e">
        <f t="shared" ca="1" si="211"/>
        <v>#VALUE!</v>
      </c>
      <c r="AT330" s="253" t="e">
        <f t="shared" ca="1" si="203"/>
        <v>#DIV/0!</v>
      </c>
      <c r="AU330" s="253" t="e">
        <f t="shared" ca="1" si="204"/>
        <v>#DIV/0!</v>
      </c>
    </row>
    <row r="331" spans="1:47" x14ac:dyDescent="0.3">
      <c r="A331" s="52" t="str">
        <f t="shared" si="212"/>
        <v/>
      </c>
      <c r="B331" s="52" t="str">
        <f t="shared" si="237"/>
        <v/>
      </c>
      <c r="C331" s="236" t="str">
        <f t="shared" si="238"/>
        <v/>
      </c>
      <c r="D331" s="236" t="str">
        <f t="shared" si="239"/>
        <v/>
      </c>
      <c r="E331" s="237" t="str">
        <f t="shared" si="240"/>
        <v/>
      </c>
      <c r="F331" s="237" t="str">
        <f t="shared" si="241"/>
        <v/>
      </c>
      <c r="G331" s="238" t="str">
        <f t="shared" si="242"/>
        <v/>
      </c>
      <c r="H331" s="239" t="str">
        <f t="shared" si="243"/>
        <v/>
      </c>
      <c r="I331" s="237" t="str">
        <f t="shared" si="244"/>
        <v/>
      </c>
      <c r="J331" s="240" t="str">
        <f t="shared" si="245"/>
        <v/>
      </c>
      <c r="K331" s="241" t="str">
        <f t="shared" si="205"/>
        <v/>
      </c>
      <c r="L331" s="242" t="str">
        <f t="shared" si="206"/>
        <v/>
      </c>
      <c r="M331" s="242" t="str">
        <f t="shared" si="246"/>
        <v/>
      </c>
      <c r="N331" s="242" t="str">
        <f t="shared" si="247"/>
        <v/>
      </c>
      <c r="O331" s="243" t="str">
        <f t="shared" si="248"/>
        <v/>
      </c>
      <c r="P331" s="244" t="str">
        <f t="shared" si="249"/>
        <v/>
      </c>
      <c r="Q331" s="244" t="str">
        <f t="shared" si="250"/>
        <v/>
      </c>
      <c r="R331" s="244"/>
      <c r="S331" s="245" t="str">
        <f t="shared" si="251"/>
        <v/>
      </c>
      <c r="T331" s="244" t="str">
        <f t="shared" si="252"/>
        <v/>
      </c>
      <c r="U331" s="244" t="str">
        <f t="shared" si="253"/>
        <v/>
      </c>
      <c r="V331" s="244"/>
      <c r="W331" s="244" t="str">
        <f t="shared" si="254"/>
        <v/>
      </c>
      <c r="X331" s="246" t="str">
        <f t="shared" si="207"/>
        <v/>
      </c>
      <c r="Y331" s="240" t="str">
        <f t="shared" si="255"/>
        <v/>
      </c>
      <c r="Z331" s="240">
        <f t="shared" si="208"/>
        <v>0</v>
      </c>
      <c r="AA331" s="240"/>
      <c r="AB331" s="240">
        <f t="shared" si="256"/>
        <v>0</v>
      </c>
      <c r="AC331" s="244" t="str">
        <f t="shared" si="257"/>
        <v/>
      </c>
      <c r="AD331" s="244" t="str">
        <f t="shared" si="258"/>
        <v/>
      </c>
      <c r="AE331" s="247">
        <f t="shared" si="259"/>
        <v>0</v>
      </c>
      <c r="AF331" s="247" t="str">
        <f t="shared" si="260"/>
        <v/>
      </c>
      <c r="AG331" s="244" t="str">
        <f t="shared" si="209"/>
        <v/>
      </c>
      <c r="AH331" s="61" t="str">
        <f t="shared" si="199"/>
        <v/>
      </c>
      <c r="AI331" s="248">
        <f t="shared" si="200"/>
        <v>0</v>
      </c>
      <c r="AJ331" s="244">
        <f t="shared" si="201"/>
        <v>0</v>
      </c>
      <c r="AK331" s="25"/>
      <c r="AL331" s="249">
        <f t="shared" si="195"/>
        <v>0</v>
      </c>
      <c r="AM331" s="250">
        <f t="shared" si="196"/>
        <v>0</v>
      </c>
      <c r="AN331" s="16"/>
      <c r="AO331" s="251" t="e">
        <f t="shared" si="197"/>
        <v>#VALUE!</v>
      </c>
      <c r="AP331" s="252" t="e">
        <f t="shared" si="198"/>
        <v>#VALUE!</v>
      </c>
      <c r="AQ331" s="253" t="e">
        <f t="shared" ca="1" si="210"/>
        <v>#DIV/0!</v>
      </c>
      <c r="AR331" s="253" t="e">
        <f t="shared" ca="1" si="202"/>
        <v>#DIV/0!</v>
      </c>
      <c r="AS331" s="254" t="e">
        <f t="shared" ca="1" si="211"/>
        <v>#VALUE!</v>
      </c>
      <c r="AT331" s="253" t="e">
        <f t="shared" ca="1" si="203"/>
        <v>#DIV/0!</v>
      </c>
      <c r="AU331" s="253" t="e">
        <f t="shared" ca="1" si="204"/>
        <v>#DIV/0!</v>
      </c>
    </row>
    <row r="332" spans="1:47" x14ac:dyDescent="0.3">
      <c r="A332" s="52" t="str">
        <f>IF(A331&gt;=$H$14,"",A331+1)</f>
        <v/>
      </c>
      <c r="B332" s="52" t="str">
        <f t="shared" si="237"/>
        <v/>
      </c>
      <c r="C332" s="236" t="str">
        <f t="shared" si="238"/>
        <v/>
      </c>
      <c r="D332" s="236" t="str">
        <f t="shared" si="239"/>
        <v/>
      </c>
      <c r="E332" s="237" t="str">
        <f>IF(B332="","",IF(OR(MONTH(DATE(YEAR(C331) + 1/12,MONTH(C331)+1,DAY(C331)))=$H$16,MONTH(DATE(YEAR(C331) + 1/12,MONTH(C331)+1,DAY(C331)))=$H$17),IF(ABS($H$17-$H$16)=1,E331+1,E331 + 2),E331 + 1))</f>
        <v/>
      </c>
      <c r="F332" s="237" t="str">
        <f>IF(B332="","",F331+1)</f>
        <v/>
      </c>
      <c r="G332" s="238" t="str">
        <f t="shared" si="242"/>
        <v/>
      </c>
      <c r="H332" s="239" t="str">
        <f t="shared" si="243"/>
        <v/>
      </c>
      <c r="I332" s="237" t="str">
        <f>IF(B332="","",C332-C331)</f>
        <v/>
      </c>
      <c r="J332" s="240" t="str">
        <f>IF(B332="","",Y331)</f>
        <v/>
      </c>
      <c r="K332" s="241" t="str">
        <f t="shared" si="205"/>
        <v/>
      </c>
      <c r="L332" s="242" t="str">
        <f t="shared" si="206"/>
        <v/>
      </c>
      <c r="M332" s="242" t="str">
        <f t="shared" si="246"/>
        <v/>
      </c>
      <c r="N332" s="242" t="str">
        <f t="shared" si="247"/>
        <v/>
      </c>
      <c r="O332" s="243" t="str">
        <f t="shared" si="248"/>
        <v/>
      </c>
      <c r="P332" s="244" t="str">
        <f t="shared" si="249"/>
        <v/>
      </c>
      <c r="Q332" s="244" t="str">
        <f t="shared" si="250"/>
        <v/>
      </c>
      <c r="R332" s="244"/>
      <c r="S332" s="245" t="str">
        <f>IF(B332="","",IF(E332-E331&gt;1,ROUNDDOWN($J332*$H$9/30*(DATE(YEAR($C332),MONTH($C332)-1,DAY($C332))-C331),2),0))</f>
        <v/>
      </c>
      <c r="T332" s="244" t="str">
        <f t="shared" si="252"/>
        <v/>
      </c>
      <c r="U332" s="244" t="str">
        <f t="shared" si="253"/>
        <v/>
      </c>
      <c r="V332" s="244"/>
      <c r="W332" s="244" t="str">
        <f t="shared" si="254"/>
        <v/>
      </c>
      <c r="X332" s="246" t="str">
        <f t="shared" si="207"/>
        <v/>
      </c>
      <c r="Y332" s="240" t="str">
        <f t="shared" si="255"/>
        <v/>
      </c>
      <c r="Z332" s="240">
        <f t="shared" si="208"/>
        <v>0</v>
      </c>
      <c r="AA332" s="240"/>
      <c r="AB332" s="240">
        <f t="shared" si="256"/>
        <v>0</v>
      </c>
      <c r="AC332" s="244" t="str">
        <f t="shared" si="257"/>
        <v/>
      </c>
      <c r="AD332" s="244" t="str">
        <f t="shared" si="258"/>
        <v/>
      </c>
      <c r="AE332" s="247">
        <f t="shared" si="259"/>
        <v>0</v>
      </c>
      <c r="AF332" s="247" t="str">
        <f t="shared" si="260"/>
        <v/>
      </c>
      <c r="AG332" s="244" t="str">
        <f t="shared" si="209"/>
        <v/>
      </c>
      <c r="AH332" s="61" t="str">
        <f t="shared" si="199"/>
        <v/>
      </c>
      <c r="AI332" s="248">
        <f t="shared" si="200"/>
        <v>0</v>
      </c>
      <c r="AJ332" s="244">
        <f t="shared" si="201"/>
        <v>0</v>
      </c>
      <c r="AK332" s="25"/>
      <c r="AL332" s="249">
        <f t="shared" si="195"/>
        <v>0</v>
      </c>
      <c r="AM332" s="250">
        <f t="shared" si="196"/>
        <v>0</v>
      </c>
      <c r="AN332" s="16"/>
      <c r="AO332" s="251" t="e">
        <f t="shared" si="197"/>
        <v>#VALUE!</v>
      </c>
      <c r="AP332" s="252" t="e">
        <f t="shared" si="198"/>
        <v>#VALUE!</v>
      </c>
      <c r="AQ332" s="253" t="e">
        <f t="shared" ca="1" si="210"/>
        <v>#DIV/0!</v>
      </c>
      <c r="AR332" s="253" t="e">
        <f t="shared" ca="1" si="202"/>
        <v>#DIV/0!</v>
      </c>
      <c r="AS332" s="254" t="e">
        <f t="shared" ca="1" si="211"/>
        <v>#VALUE!</v>
      </c>
      <c r="AT332" s="253" t="e">
        <f t="shared" ca="1" si="203"/>
        <v>#DIV/0!</v>
      </c>
      <c r="AU332" s="253" t="e">
        <f t="shared" ca="1" si="204"/>
        <v>#DIV/0!</v>
      </c>
    </row>
    <row r="333" spans="1:47" x14ac:dyDescent="0.3">
      <c r="L333" s="16"/>
      <c r="AC333" s="25"/>
      <c r="AH333" s="61"/>
      <c r="AI333" s="124"/>
      <c r="AJ333" s="124"/>
    </row>
    <row r="334" spans="1:47" s="34" customFormat="1" x14ac:dyDescent="0.3">
      <c r="A334" s="53"/>
      <c r="B334" s="53"/>
      <c r="C334" s="255" t="s">
        <v>137</v>
      </c>
      <c r="D334" s="255"/>
      <c r="E334" s="255"/>
      <c r="F334" s="255"/>
      <c r="G334" s="255"/>
      <c r="H334" s="255"/>
      <c r="I334" s="255"/>
      <c r="J334" s="255"/>
      <c r="K334" s="256" t="e">
        <f>+SUM(K33:K332)</f>
        <v>#DIV/0!</v>
      </c>
      <c r="L334" s="256" t="e">
        <f>+SUM(L33:L332)</f>
        <v>#DIV/0!</v>
      </c>
      <c r="M334" s="256" t="e">
        <f ca="1">+SUM(M33:M332)</f>
        <v>#DIV/0!</v>
      </c>
      <c r="N334" s="256" t="e">
        <f ca="1">+SUM(N33:N332)</f>
        <v>#DIV/0!</v>
      </c>
      <c r="O334" s="257" t="e">
        <f ca="1">+SUM(O33:O332)</f>
        <v>#DIV/0!</v>
      </c>
      <c r="P334" s="256">
        <f t="shared" ref="P334:AF334" si="261">+SUM(P33:P332)</f>
        <v>0</v>
      </c>
      <c r="Q334" s="256">
        <f t="shared" si="261"/>
        <v>0</v>
      </c>
      <c r="R334" s="256">
        <f t="shared" si="261"/>
        <v>0</v>
      </c>
      <c r="S334" s="256">
        <f t="shared" si="261"/>
        <v>0</v>
      </c>
      <c r="T334" s="257">
        <f t="shared" si="261"/>
        <v>0</v>
      </c>
      <c r="U334" s="256">
        <f t="shared" si="261"/>
        <v>0</v>
      </c>
      <c r="V334" s="256">
        <f t="shared" si="261"/>
        <v>0</v>
      </c>
      <c r="W334" s="256">
        <f t="shared" si="261"/>
        <v>0</v>
      </c>
      <c r="X334" s="258" t="e">
        <f ca="1">+SUM(X33:X332)</f>
        <v>#DIV/0!</v>
      </c>
      <c r="Y334" s="256" t="e">
        <f t="shared" si="261"/>
        <v>#DIV/0!</v>
      </c>
      <c r="Z334" s="256">
        <f t="shared" si="261"/>
        <v>0</v>
      </c>
      <c r="AA334" s="256">
        <f t="shared" si="261"/>
        <v>0</v>
      </c>
      <c r="AB334" s="256" t="e">
        <f>+SUM(AB33:AB332)</f>
        <v>#DIV/0!</v>
      </c>
      <c r="AC334" s="256" t="e">
        <f t="shared" si="261"/>
        <v>#DIV/0!</v>
      </c>
      <c r="AD334" s="256">
        <f t="shared" si="261"/>
        <v>0</v>
      </c>
      <c r="AE334" s="256">
        <f t="shared" si="261"/>
        <v>0</v>
      </c>
      <c r="AF334" s="256">
        <f t="shared" si="261"/>
        <v>0</v>
      </c>
      <c r="AG334" s="258" t="e">
        <f ca="1">+SUM(AG33:AG332)</f>
        <v>#DIV/0!</v>
      </c>
      <c r="AH334" s="61"/>
      <c r="AI334" s="124"/>
      <c r="AJ334" s="124"/>
      <c r="AL334" s="259">
        <f ca="1">+IFERROR(AG334-X334,0)</f>
        <v>0</v>
      </c>
      <c r="AM334" s="260">
        <f>+IFERROR(AC334-L334,0)</f>
        <v>0</v>
      </c>
    </row>
    <row r="335" spans="1:47" s="35" customFormat="1" x14ac:dyDescent="0.3">
      <c r="A335" s="53"/>
      <c r="B335" s="53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H335" s="61"/>
      <c r="AI335" s="124"/>
      <c r="AJ335" s="124"/>
    </row>
    <row r="336" spans="1:47" ht="15.6" x14ac:dyDescent="0.3">
      <c r="X336" s="138" t="e">
        <f ca="1">+K334+N334+P334+T334+W334</f>
        <v>#DIV/0!</v>
      </c>
      <c r="AG336" s="139" t="e">
        <f ca="1">+AG334-X334</f>
        <v>#DIV/0!</v>
      </c>
      <c r="AH336" s="61"/>
      <c r="AI336" s="124"/>
      <c r="AJ336" s="124"/>
    </row>
    <row r="339" spans="24:24" x14ac:dyDescent="0.3">
      <c r="X339" s="125"/>
    </row>
  </sheetData>
  <sheetProtection algorithmName="SHA-512" hashValue="fP5n+b++rVZH4/RoNZSLUmHPaORshryBnVkOSB4ThCWNH2jDpcIzrlyERK7WtggxsB9q2smXldHN/Suz/LSzcA==" saltValue="pA4qQNVG3GNyGBjXUawkyA==" spinCount="100000" sheet="1" objects="1" scenarios="1"/>
  <autoFilter ref="A32:CR332" xr:uid="{F5B590EA-0502-4100-834A-8EEADB32EA22}">
    <filterColumn colId="37" showButton="0"/>
  </autoFilter>
  <mergeCells count="4">
    <mergeCell ref="AL32:AM32"/>
    <mergeCell ref="R29:S29"/>
    <mergeCell ref="C2:Y2"/>
    <mergeCell ref="O29:P29"/>
  </mergeCells>
  <pageMargins left="0.75" right="0.75" top="1" bottom="1" header="0" footer="0"/>
  <pageSetup paperSize="9" orientation="portrait" r:id="rId1"/>
  <headerFooter alignWithMargins="0">
    <oddFooter>&amp;C_x000D_&amp;1#&amp;"Calibri"&amp;8&amp;K000000 Información Pública</oddFooter>
  </headerFooter>
  <ignoredErrors>
    <ignoredError sqref="H14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H303"/>
  <sheetViews>
    <sheetView zoomScale="80" workbookViewId="0">
      <selection activeCell="D38" sqref="D38"/>
    </sheetView>
  </sheetViews>
  <sheetFormatPr baseColWidth="10" defaultColWidth="22.109375" defaultRowHeight="13.2" x14ac:dyDescent="0.25"/>
  <cols>
    <col min="1" max="1" width="12.44140625" style="1" bestFit="1" customWidth="1"/>
    <col min="2" max="2" width="12.44140625" style="1" customWidth="1"/>
    <col min="3" max="3" width="12.33203125" style="1" bestFit="1" customWidth="1"/>
    <col min="4" max="4" width="5.5546875" style="1" bestFit="1" customWidth="1"/>
    <col min="5" max="5" width="22" style="1" bestFit="1" customWidth="1"/>
    <col min="6" max="6" width="12.44140625" style="1" bestFit="1" customWidth="1"/>
    <col min="7" max="7" width="19.109375" style="1" customWidth="1"/>
    <col min="8" max="8" width="5.33203125" style="1" bestFit="1" customWidth="1"/>
    <col min="9" max="16384" width="22.109375" style="1"/>
  </cols>
  <sheetData>
    <row r="1" spans="1:8" x14ac:dyDescent="0.25">
      <c r="A1" s="333" t="s">
        <v>138</v>
      </c>
      <c r="B1" s="334"/>
      <c r="C1" s="334"/>
      <c r="D1" s="334"/>
      <c r="E1" s="335"/>
      <c r="F1" s="335"/>
      <c r="G1" s="335"/>
    </row>
    <row r="2" spans="1:8" ht="13.8" thickBot="1" x14ac:dyDescent="0.3"/>
    <row r="3" spans="1:8" x14ac:dyDescent="0.25">
      <c r="A3" s="127" t="s">
        <v>139</v>
      </c>
      <c r="B3" s="37" t="s">
        <v>140</v>
      </c>
      <c r="C3" s="127" t="s">
        <v>141</v>
      </c>
      <c r="D3" s="127" t="s">
        <v>142</v>
      </c>
      <c r="E3" s="127" t="s">
        <v>143</v>
      </c>
      <c r="F3" s="127" t="s">
        <v>144</v>
      </c>
      <c r="G3" s="127" t="s">
        <v>145</v>
      </c>
      <c r="H3" s="127"/>
    </row>
    <row r="4" spans="1:8" x14ac:dyDescent="0.25">
      <c r="A4" s="261">
        <v>1</v>
      </c>
      <c r="B4" s="262">
        <f>IF(E4&lt;&gt;"C",IF(ISERROR(1+B3)=TRUE,1,1+B3),IF(ISNUMBER(B3),B3,1))</f>
        <v>1</v>
      </c>
      <c r="C4" s="263">
        <f>+'Simulador CHIP Final'!Q7</f>
        <v>45702</v>
      </c>
      <c r="D4" s="261">
        <f t="shared" ref="D4:D67" si="0">MONTH(C4)</f>
        <v>2</v>
      </c>
      <c r="E4" s="261" t="str">
        <f>IF(ISERROR(MATCH(D4,'Simulador CHIP Final'!$H$16:$H$17,0))=FALSE,"C",IF(ISERROR(MATCH(D4,'Simulador CHIP Final'!$H$18:$H$19,0))=FALSE,"D",""))</f>
        <v/>
      </c>
      <c r="F4" s="264" t="e">
        <f>IF(E4="C",0,IF(E4 ="D",ROUND(1/((1+'Simulador CHIP Final'!$Q$13)^A4),9) * 2,ROUND(1/((1+'Simulador CHIP Final'!$Q$13)^A4),9)))</f>
        <v>#DIV/0!</v>
      </c>
      <c r="G4" s="264" t="e">
        <f>ROUND(F4,9)</f>
        <v>#DIV/0!</v>
      </c>
    </row>
    <row r="5" spans="1:8" x14ac:dyDescent="0.25">
      <c r="A5" s="261">
        <f t="shared" ref="A5:A36" si="1">A4+1</f>
        <v>2</v>
      </c>
      <c r="B5" s="262">
        <f t="shared" ref="B5:B68" si="2">IF(E5&lt;&gt;"C",IF(ISERROR(1+B4)=TRUE,1,1+B4),IF(ISNUMBER(B4),B4,1))</f>
        <v>2</v>
      </c>
      <c r="C5" s="265">
        <f>DATE(YEAR(C4) + 1/12,MONTH(C4)+1,DAY(C4))</f>
        <v>45730</v>
      </c>
      <c r="D5" s="261">
        <f t="shared" si="0"/>
        <v>3</v>
      </c>
      <c r="E5" s="261" t="str">
        <f>IF(ISERROR(MATCH(D5,'Simulador CHIP Final'!$H$16:$H$17,0))=FALSE,"C",IF(ISERROR(MATCH(D5,'Simulador CHIP Final'!$H$18:$H$19,0))=FALSE,"D",""))</f>
        <v/>
      </c>
      <c r="F5" s="264" t="e">
        <f>IF(E5="C",0,IF(E5 ="D",ROUND(1/((1+'Simulador CHIP Final'!$Q$13)^A5),9) * 2,ROUND(1/((1+'Simulador CHIP Final'!$Q$13)^A5),9)))</f>
        <v>#DIV/0!</v>
      </c>
      <c r="G5" s="264" t="e">
        <f>G4+ROUND(F5,9)</f>
        <v>#DIV/0!</v>
      </c>
    </row>
    <row r="6" spans="1:8" x14ac:dyDescent="0.25">
      <c r="A6" s="261">
        <f t="shared" si="1"/>
        <v>3</v>
      </c>
      <c r="B6" s="262">
        <f t="shared" si="2"/>
        <v>3</v>
      </c>
      <c r="C6" s="265">
        <f t="shared" ref="C6:C68" si="3">DATE(YEAR(C5) + 1/12,MONTH(C5)+1,DAY(C5))</f>
        <v>45761</v>
      </c>
      <c r="D6" s="261">
        <f t="shared" si="0"/>
        <v>4</v>
      </c>
      <c r="E6" s="261" t="str">
        <f>IF(ISERROR(MATCH(D6,'Simulador CHIP Final'!$H$16:$H$17,0))=FALSE,"C",IF(ISERROR(MATCH(D6,'Simulador CHIP Final'!$H$18:$H$19,0))=FALSE,"D",""))</f>
        <v/>
      </c>
      <c r="F6" s="264" t="e">
        <f>IF(E6="C",0,IF(E6 ="D",ROUND(1/((1+'Simulador CHIP Final'!$Q$13)^A6),9) * 2,ROUND(1/((1+'Simulador CHIP Final'!$Q$13)^A6),9)))</f>
        <v>#DIV/0!</v>
      </c>
      <c r="G6" s="264" t="e">
        <f t="shared" ref="G6:G69" si="4">G5+ROUND(F6,9)</f>
        <v>#DIV/0!</v>
      </c>
    </row>
    <row r="7" spans="1:8" x14ac:dyDescent="0.25">
      <c r="A7" s="261">
        <f t="shared" si="1"/>
        <v>4</v>
      </c>
      <c r="B7" s="262">
        <f t="shared" si="2"/>
        <v>4</v>
      </c>
      <c r="C7" s="265">
        <f t="shared" si="3"/>
        <v>45791</v>
      </c>
      <c r="D7" s="261">
        <f t="shared" si="0"/>
        <v>5</v>
      </c>
      <c r="E7" s="261" t="str">
        <f>IF(ISERROR(MATCH(D7,'Simulador CHIP Final'!$H$16:$H$17,0))=FALSE,"C",IF(ISERROR(MATCH(D7,'Simulador CHIP Final'!$H$18:$H$19,0))=FALSE,"D",""))</f>
        <v/>
      </c>
      <c r="F7" s="264" t="e">
        <f>IF(E7="C",0,IF(E7 ="D",ROUND(1/((1+'Simulador CHIP Final'!$Q$13)^A7),9) * 2,ROUND(1/((1+'Simulador CHIP Final'!$Q$13)^A7),9)))</f>
        <v>#DIV/0!</v>
      </c>
      <c r="G7" s="264" t="e">
        <f t="shared" si="4"/>
        <v>#DIV/0!</v>
      </c>
    </row>
    <row r="8" spans="1:8" x14ac:dyDescent="0.25">
      <c r="A8" s="261">
        <f t="shared" si="1"/>
        <v>5</v>
      </c>
      <c r="B8" s="262">
        <f t="shared" si="2"/>
        <v>5</v>
      </c>
      <c r="C8" s="265">
        <f t="shared" si="3"/>
        <v>45822</v>
      </c>
      <c r="D8" s="261">
        <f t="shared" si="0"/>
        <v>6</v>
      </c>
      <c r="E8" s="261" t="str">
        <f>IF(ISERROR(MATCH(D8,'Simulador CHIP Final'!$H$16:$H$17,0))=FALSE,"C",IF(ISERROR(MATCH(D8,'Simulador CHIP Final'!$H$18:$H$19,0))=FALSE,"D",""))</f>
        <v/>
      </c>
      <c r="F8" s="264" t="e">
        <f>IF(E8="C",0,IF(E8 ="D",ROUND(1/((1+'Simulador CHIP Final'!$Q$13)^A8),9) * 2,ROUND(1/((1+'Simulador CHIP Final'!$Q$13)^A8),9)))</f>
        <v>#DIV/0!</v>
      </c>
      <c r="G8" s="264" t="e">
        <f t="shared" si="4"/>
        <v>#DIV/0!</v>
      </c>
    </row>
    <row r="9" spans="1:8" x14ac:dyDescent="0.25">
      <c r="A9" s="261">
        <f t="shared" si="1"/>
        <v>6</v>
      </c>
      <c r="B9" s="262">
        <f t="shared" si="2"/>
        <v>6</v>
      </c>
      <c r="C9" s="265">
        <f t="shared" si="3"/>
        <v>45852</v>
      </c>
      <c r="D9" s="261">
        <f t="shared" si="0"/>
        <v>7</v>
      </c>
      <c r="E9" s="261" t="str">
        <f>IF(ISERROR(MATCH(D9,'Simulador CHIP Final'!$H$16:$H$17,0))=FALSE,"C",IF(ISERROR(MATCH(D9,'Simulador CHIP Final'!$H$18:$H$19,0))=FALSE,"D",""))</f>
        <v/>
      </c>
      <c r="F9" s="264" t="e">
        <f>IF(E9="C",0,IF(E9 ="D",ROUND(1/((1+'Simulador CHIP Final'!$Q$13)^A9),9) * 2,ROUND(1/((1+'Simulador CHIP Final'!$Q$13)^A9),9)))</f>
        <v>#DIV/0!</v>
      </c>
      <c r="G9" s="264" t="e">
        <f t="shared" si="4"/>
        <v>#DIV/0!</v>
      </c>
    </row>
    <row r="10" spans="1:8" x14ac:dyDescent="0.25">
      <c r="A10" s="261">
        <f t="shared" si="1"/>
        <v>7</v>
      </c>
      <c r="B10" s="262">
        <f t="shared" si="2"/>
        <v>7</v>
      </c>
      <c r="C10" s="265">
        <f t="shared" si="3"/>
        <v>45883</v>
      </c>
      <c r="D10" s="261">
        <f t="shared" si="0"/>
        <v>8</v>
      </c>
      <c r="E10" s="261" t="str">
        <f>IF(ISERROR(MATCH(D10,'Simulador CHIP Final'!$H$16:$H$17,0))=FALSE,"C",IF(ISERROR(MATCH(D10,'Simulador CHIP Final'!$H$18:$H$19,0))=FALSE,"D",""))</f>
        <v/>
      </c>
      <c r="F10" s="264" t="e">
        <f>IF(E10="C",0,IF(E10 ="D",ROUND(1/((1+'Simulador CHIP Final'!$Q$13)^A10),9) * 2,ROUND(1/((1+'Simulador CHIP Final'!$Q$13)^A10),9)))</f>
        <v>#DIV/0!</v>
      </c>
      <c r="G10" s="264" t="e">
        <f t="shared" si="4"/>
        <v>#DIV/0!</v>
      </c>
    </row>
    <row r="11" spans="1:8" x14ac:dyDescent="0.25">
      <c r="A11" s="261">
        <f t="shared" si="1"/>
        <v>8</v>
      </c>
      <c r="B11" s="262">
        <f t="shared" si="2"/>
        <v>8</v>
      </c>
      <c r="C11" s="265">
        <f t="shared" si="3"/>
        <v>45914</v>
      </c>
      <c r="D11" s="261">
        <f t="shared" si="0"/>
        <v>9</v>
      </c>
      <c r="E11" s="261" t="str">
        <f>IF(ISERROR(MATCH(D11,'Simulador CHIP Final'!$H$16:$H$17,0))=FALSE,"C",IF(ISERROR(MATCH(D11,'Simulador CHIP Final'!$H$18:$H$19,0))=FALSE,"D",""))</f>
        <v/>
      </c>
      <c r="F11" s="264" t="e">
        <f>IF(E11="C",0,IF(E11 ="D",ROUND(1/((1+'Simulador CHIP Final'!$Q$13)^A11),9) * 2,ROUND(1/((1+'Simulador CHIP Final'!$Q$13)^A11),9)))</f>
        <v>#DIV/0!</v>
      </c>
      <c r="G11" s="264" t="e">
        <f t="shared" si="4"/>
        <v>#DIV/0!</v>
      </c>
    </row>
    <row r="12" spans="1:8" x14ac:dyDescent="0.25">
      <c r="A12" s="261">
        <f t="shared" si="1"/>
        <v>9</v>
      </c>
      <c r="B12" s="262">
        <f t="shared" si="2"/>
        <v>9</v>
      </c>
      <c r="C12" s="265">
        <f t="shared" si="3"/>
        <v>45944</v>
      </c>
      <c r="D12" s="261">
        <f t="shared" si="0"/>
        <v>10</v>
      </c>
      <c r="E12" s="261" t="str">
        <f>IF(ISERROR(MATCH(D12,'Simulador CHIP Final'!$H$16:$H$17,0))=FALSE,"C",IF(ISERROR(MATCH(D12,'Simulador CHIP Final'!$H$18:$H$19,0))=FALSE,"D",""))</f>
        <v/>
      </c>
      <c r="F12" s="264" t="e">
        <f>IF(E12="C",0,IF(E12 ="D",ROUND(1/((1+'Simulador CHIP Final'!$Q$13)^A12),9) * 2,ROUND(1/((1+'Simulador CHIP Final'!$Q$13)^A12),9)))</f>
        <v>#DIV/0!</v>
      </c>
      <c r="G12" s="264" t="e">
        <f t="shared" si="4"/>
        <v>#DIV/0!</v>
      </c>
    </row>
    <row r="13" spans="1:8" x14ac:dyDescent="0.25">
      <c r="A13" s="261">
        <f t="shared" si="1"/>
        <v>10</v>
      </c>
      <c r="B13" s="262">
        <f t="shared" si="2"/>
        <v>10</v>
      </c>
      <c r="C13" s="265">
        <f t="shared" si="3"/>
        <v>45975</v>
      </c>
      <c r="D13" s="261">
        <f t="shared" si="0"/>
        <v>11</v>
      </c>
      <c r="E13" s="261" t="str">
        <f>IF(ISERROR(MATCH(D13,'Simulador CHIP Final'!$H$16:$H$17,0))=FALSE,"C",IF(ISERROR(MATCH(D13,'Simulador CHIP Final'!$H$18:$H$19,0))=FALSE,"D",""))</f>
        <v/>
      </c>
      <c r="F13" s="264" t="e">
        <f>IF(E13="C",0,IF(E13 ="D",ROUND(1/((1+'Simulador CHIP Final'!$Q$13)^A13),9) * 2,ROUND(1/((1+'Simulador CHIP Final'!$Q$13)^A13),9)))</f>
        <v>#DIV/0!</v>
      </c>
      <c r="G13" s="264" t="e">
        <f t="shared" si="4"/>
        <v>#DIV/0!</v>
      </c>
    </row>
    <row r="14" spans="1:8" x14ac:dyDescent="0.25">
      <c r="A14" s="261">
        <f t="shared" si="1"/>
        <v>11</v>
      </c>
      <c r="B14" s="262">
        <f t="shared" si="2"/>
        <v>11</v>
      </c>
      <c r="C14" s="265">
        <f t="shared" si="3"/>
        <v>46005</v>
      </c>
      <c r="D14" s="261">
        <f t="shared" si="0"/>
        <v>12</v>
      </c>
      <c r="E14" s="261" t="str">
        <f>IF(ISERROR(MATCH(D14,'Simulador CHIP Final'!$H$16:$H$17,0))=FALSE,"C",IF(ISERROR(MATCH(D14,'Simulador CHIP Final'!$H$18:$H$19,0))=FALSE,"D",""))</f>
        <v/>
      </c>
      <c r="F14" s="264" t="e">
        <f>IF(E14="C",0,IF(E14 ="D",ROUND(1/((1+'Simulador CHIP Final'!$Q$13)^A14),9) * 2,ROUND(1/((1+'Simulador CHIP Final'!$Q$13)^A14),9)))</f>
        <v>#DIV/0!</v>
      </c>
      <c r="G14" s="264" t="e">
        <f t="shared" si="4"/>
        <v>#DIV/0!</v>
      </c>
    </row>
    <row r="15" spans="1:8" x14ac:dyDescent="0.25">
      <c r="A15" s="261">
        <f t="shared" si="1"/>
        <v>12</v>
      </c>
      <c r="B15" s="262">
        <f t="shared" si="2"/>
        <v>12</v>
      </c>
      <c r="C15" s="265">
        <f t="shared" si="3"/>
        <v>46036</v>
      </c>
      <c r="D15" s="261">
        <f t="shared" si="0"/>
        <v>1</v>
      </c>
      <c r="E15" s="261" t="str">
        <f>IF(ISERROR(MATCH(D15,'Simulador CHIP Final'!$H$16:$H$17,0))=FALSE,"C",IF(ISERROR(MATCH(D15,'Simulador CHIP Final'!$H$18:$H$19,0))=FALSE,"D",""))</f>
        <v/>
      </c>
      <c r="F15" s="264" t="e">
        <f>IF(E15="C",0,IF(E15 ="D",ROUND(1/((1+'Simulador CHIP Final'!$Q$13)^A15),9) * 2,ROUND(1/((1+'Simulador CHIP Final'!$Q$13)^A15),9)))</f>
        <v>#DIV/0!</v>
      </c>
      <c r="G15" s="264" t="e">
        <f t="shared" si="4"/>
        <v>#DIV/0!</v>
      </c>
    </row>
    <row r="16" spans="1:8" x14ac:dyDescent="0.25">
      <c r="A16" s="261">
        <f t="shared" si="1"/>
        <v>13</v>
      </c>
      <c r="B16" s="262">
        <f t="shared" si="2"/>
        <v>13</v>
      </c>
      <c r="C16" s="265">
        <f t="shared" si="3"/>
        <v>46067</v>
      </c>
      <c r="D16" s="261">
        <f t="shared" si="0"/>
        <v>2</v>
      </c>
      <c r="E16" s="261" t="str">
        <f>IF(ISERROR(MATCH(D16,'Simulador CHIP Final'!$H$16:$H$17,0))=FALSE,"C",IF(ISERROR(MATCH(D16,'Simulador CHIP Final'!$H$18:$H$19,0))=FALSE,"D",""))</f>
        <v/>
      </c>
      <c r="F16" s="264" t="e">
        <f>IF(E16="C",0,IF(E16 ="D",ROUND(1/((1+'Simulador CHIP Final'!$Q$13)^A16),9) * 2,ROUND(1/((1+'Simulador CHIP Final'!$Q$13)^A16),9)))</f>
        <v>#DIV/0!</v>
      </c>
      <c r="G16" s="264" t="e">
        <f t="shared" si="4"/>
        <v>#DIV/0!</v>
      </c>
    </row>
    <row r="17" spans="1:7" x14ac:dyDescent="0.25">
      <c r="A17" s="261">
        <f t="shared" si="1"/>
        <v>14</v>
      </c>
      <c r="B17" s="262">
        <f t="shared" si="2"/>
        <v>14</v>
      </c>
      <c r="C17" s="265">
        <f t="shared" si="3"/>
        <v>46095</v>
      </c>
      <c r="D17" s="261">
        <f t="shared" si="0"/>
        <v>3</v>
      </c>
      <c r="E17" s="261" t="str">
        <f>IF(ISERROR(MATCH(D17,'Simulador CHIP Final'!$H$16:$H$17,0))=FALSE,"C",IF(ISERROR(MATCH(D17,'Simulador CHIP Final'!$H$18:$H$19,0))=FALSE,"D",""))</f>
        <v/>
      </c>
      <c r="F17" s="264" t="e">
        <f>IF(E17="C",0,IF(E17 ="D",ROUND(1/((1+'Simulador CHIP Final'!$Q$13)^A17),9) * 2,ROUND(1/((1+'Simulador CHIP Final'!$Q$13)^A17),9)))</f>
        <v>#DIV/0!</v>
      </c>
      <c r="G17" s="264" t="e">
        <f t="shared" si="4"/>
        <v>#DIV/0!</v>
      </c>
    </row>
    <row r="18" spans="1:7" x14ac:dyDescent="0.25">
      <c r="A18" s="261">
        <f t="shared" si="1"/>
        <v>15</v>
      </c>
      <c r="B18" s="262">
        <f t="shared" si="2"/>
        <v>15</v>
      </c>
      <c r="C18" s="265">
        <f t="shared" si="3"/>
        <v>46126</v>
      </c>
      <c r="D18" s="261">
        <f t="shared" si="0"/>
        <v>4</v>
      </c>
      <c r="E18" s="261" t="str">
        <f>IF(ISERROR(MATCH(D18,'Simulador CHIP Final'!$H$16:$H$17,0))=FALSE,"C",IF(ISERROR(MATCH(D18,'Simulador CHIP Final'!$H$18:$H$19,0))=FALSE,"D",""))</f>
        <v/>
      </c>
      <c r="F18" s="264" t="e">
        <f>IF(E18="C",0,IF(E18 ="D",ROUND(1/((1+'Simulador CHIP Final'!$Q$13)^A18),9) * 2,ROUND(1/((1+'Simulador CHIP Final'!$Q$13)^A18),9)))</f>
        <v>#DIV/0!</v>
      </c>
      <c r="G18" s="264" t="e">
        <f t="shared" si="4"/>
        <v>#DIV/0!</v>
      </c>
    </row>
    <row r="19" spans="1:7" x14ac:dyDescent="0.25">
      <c r="A19" s="261">
        <f t="shared" si="1"/>
        <v>16</v>
      </c>
      <c r="B19" s="262">
        <f t="shared" si="2"/>
        <v>16</v>
      </c>
      <c r="C19" s="265">
        <f t="shared" si="3"/>
        <v>46156</v>
      </c>
      <c r="D19" s="261">
        <f t="shared" si="0"/>
        <v>5</v>
      </c>
      <c r="E19" s="261" t="str">
        <f>IF(ISERROR(MATCH(D19,'Simulador CHIP Final'!$H$16:$H$17,0))=FALSE,"C",IF(ISERROR(MATCH(D19,'Simulador CHIP Final'!$H$18:$H$19,0))=FALSE,"D",""))</f>
        <v/>
      </c>
      <c r="F19" s="264" t="e">
        <f>IF(E19="C",0,IF(E19 ="D",ROUND(1/((1+'Simulador CHIP Final'!$Q$13)^A19),9) * 2,ROUND(1/((1+'Simulador CHIP Final'!$Q$13)^A19),9)))</f>
        <v>#DIV/0!</v>
      </c>
      <c r="G19" s="264" t="e">
        <f t="shared" si="4"/>
        <v>#DIV/0!</v>
      </c>
    </row>
    <row r="20" spans="1:7" x14ac:dyDescent="0.25">
      <c r="A20" s="261">
        <f t="shared" si="1"/>
        <v>17</v>
      </c>
      <c r="B20" s="262">
        <f t="shared" si="2"/>
        <v>17</v>
      </c>
      <c r="C20" s="265">
        <f t="shared" si="3"/>
        <v>46187</v>
      </c>
      <c r="D20" s="261">
        <f t="shared" si="0"/>
        <v>6</v>
      </c>
      <c r="E20" s="261" t="str">
        <f>IF(ISERROR(MATCH(D20,'Simulador CHIP Final'!$H$16:$H$17,0))=FALSE,"C",IF(ISERROR(MATCH(D20,'Simulador CHIP Final'!$H$18:$H$19,0))=FALSE,"D",""))</f>
        <v/>
      </c>
      <c r="F20" s="264" t="e">
        <f>IF(E20="C",0,IF(E20 ="D",ROUND(1/((1+'Simulador CHIP Final'!$Q$13)^A20),9) * 2,ROUND(1/((1+'Simulador CHIP Final'!$Q$13)^A20),9)))</f>
        <v>#DIV/0!</v>
      </c>
      <c r="G20" s="264" t="e">
        <f t="shared" si="4"/>
        <v>#DIV/0!</v>
      </c>
    </row>
    <row r="21" spans="1:7" x14ac:dyDescent="0.25">
      <c r="A21" s="261">
        <f t="shared" si="1"/>
        <v>18</v>
      </c>
      <c r="B21" s="262">
        <f t="shared" si="2"/>
        <v>18</v>
      </c>
      <c r="C21" s="265">
        <f t="shared" si="3"/>
        <v>46217</v>
      </c>
      <c r="D21" s="261">
        <f t="shared" si="0"/>
        <v>7</v>
      </c>
      <c r="E21" s="261" t="str">
        <f>IF(ISERROR(MATCH(D21,'Simulador CHIP Final'!$H$16:$H$17,0))=FALSE,"C",IF(ISERROR(MATCH(D21,'Simulador CHIP Final'!$H$18:$H$19,0))=FALSE,"D",""))</f>
        <v/>
      </c>
      <c r="F21" s="264" t="e">
        <f>IF(E21="C",0,IF(E21 ="D",ROUND(1/((1+'Simulador CHIP Final'!$Q$13)^A21),9) * 2,ROUND(1/((1+'Simulador CHIP Final'!$Q$13)^A21),9)))</f>
        <v>#DIV/0!</v>
      </c>
      <c r="G21" s="264" t="e">
        <f t="shared" si="4"/>
        <v>#DIV/0!</v>
      </c>
    </row>
    <row r="22" spans="1:7" x14ac:dyDescent="0.25">
      <c r="A22" s="261">
        <f t="shared" si="1"/>
        <v>19</v>
      </c>
      <c r="B22" s="262">
        <f t="shared" si="2"/>
        <v>19</v>
      </c>
      <c r="C22" s="265">
        <f t="shared" si="3"/>
        <v>46248</v>
      </c>
      <c r="D22" s="261">
        <f t="shared" si="0"/>
        <v>8</v>
      </c>
      <c r="E22" s="208" t="str">
        <f>IF(ISERROR(MATCH(D22,'Simulador CHIP Final'!$H$16:$H$17,0))=FALSE,"C",IF(ISERROR(MATCH(D22,'Simulador CHIP Final'!$H$18:$H$19,0))=FALSE,"D",""))</f>
        <v/>
      </c>
      <c r="F22" s="209" t="e">
        <f>IF(E22="C",0,IF(E22 ="D",ROUND(1/((1+'Simulador CHIP Final'!$Q$13)^A22),9) * 2,ROUND(1/((1+'Simulador CHIP Final'!$Q$13)^A22),9)))</f>
        <v>#DIV/0!</v>
      </c>
      <c r="G22" s="264" t="e">
        <f t="shared" si="4"/>
        <v>#DIV/0!</v>
      </c>
    </row>
    <row r="23" spans="1:7" x14ac:dyDescent="0.25">
      <c r="A23" s="261">
        <f t="shared" si="1"/>
        <v>20</v>
      </c>
      <c r="B23" s="262">
        <f t="shared" si="2"/>
        <v>20</v>
      </c>
      <c r="C23" s="265">
        <f t="shared" si="3"/>
        <v>46279</v>
      </c>
      <c r="D23" s="261">
        <f t="shared" si="0"/>
        <v>9</v>
      </c>
      <c r="E23" s="261" t="str">
        <f>IF(ISERROR(MATCH(D23,'Simulador CHIP Final'!$H$16:$H$17,0))=FALSE,"C",IF(ISERROR(MATCH(D23,'Simulador CHIP Final'!$H$18:$H$19,0))=FALSE,"D",""))</f>
        <v/>
      </c>
      <c r="F23" s="264" t="e">
        <f>IF(E23="C",0,IF(E23 ="D",ROUND(1/((1+'Simulador CHIP Final'!$Q$13)^A23),9) * 2,ROUND(1/((1+'Simulador CHIP Final'!$Q$13)^A23),9)))</f>
        <v>#DIV/0!</v>
      </c>
      <c r="G23" s="264" t="e">
        <f t="shared" si="4"/>
        <v>#DIV/0!</v>
      </c>
    </row>
    <row r="24" spans="1:7" x14ac:dyDescent="0.25">
      <c r="A24" s="261">
        <f t="shared" si="1"/>
        <v>21</v>
      </c>
      <c r="B24" s="262">
        <f t="shared" si="2"/>
        <v>21</v>
      </c>
      <c r="C24" s="265">
        <f t="shared" si="3"/>
        <v>46309</v>
      </c>
      <c r="D24" s="261">
        <f t="shared" si="0"/>
        <v>10</v>
      </c>
      <c r="E24" s="261" t="str">
        <f>IF(ISERROR(MATCH(D24,'Simulador CHIP Final'!$H$16:$H$17,0))=FALSE,"C",IF(ISERROR(MATCH(D24,'Simulador CHIP Final'!$H$18:$H$19,0))=FALSE,"D",""))</f>
        <v/>
      </c>
      <c r="F24" s="264" t="e">
        <f>IF(E24="C",0,IF(E24 ="D",ROUND(1/((1+'Simulador CHIP Final'!$Q$13)^A24),9) * 2,ROUND(1/((1+'Simulador CHIP Final'!$Q$13)^A24),9)))</f>
        <v>#DIV/0!</v>
      </c>
      <c r="G24" s="264" t="e">
        <f t="shared" si="4"/>
        <v>#DIV/0!</v>
      </c>
    </row>
    <row r="25" spans="1:7" x14ac:dyDescent="0.25">
      <c r="A25" s="261">
        <f t="shared" si="1"/>
        <v>22</v>
      </c>
      <c r="B25" s="262">
        <f t="shared" si="2"/>
        <v>22</v>
      </c>
      <c r="C25" s="265">
        <f t="shared" si="3"/>
        <v>46340</v>
      </c>
      <c r="D25" s="261">
        <f t="shared" si="0"/>
        <v>11</v>
      </c>
      <c r="E25" s="261" t="str">
        <f>IF(ISERROR(MATCH(D25,'Simulador CHIP Final'!$H$16:$H$17,0))=FALSE,"C",IF(ISERROR(MATCH(D25,'Simulador CHIP Final'!$H$18:$H$19,0))=FALSE,"D",""))</f>
        <v/>
      </c>
      <c r="F25" s="264" t="e">
        <f>IF(E25="C",0,IF(E25 ="D",ROUND(1/((1+'Simulador CHIP Final'!$Q$13)^A25),9) * 2,ROUND(1/((1+'Simulador CHIP Final'!$Q$13)^A25),9)))</f>
        <v>#DIV/0!</v>
      </c>
      <c r="G25" s="264" t="e">
        <f t="shared" si="4"/>
        <v>#DIV/0!</v>
      </c>
    </row>
    <row r="26" spans="1:7" x14ac:dyDescent="0.25">
      <c r="A26" s="261">
        <f t="shared" si="1"/>
        <v>23</v>
      </c>
      <c r="B26" s="262">
        <f t="shared" si="2"/>
        <v>23</v>
      </c>
      <c r="C26" s="265">
        <f t="shared" si="3"/>
        <v>46370</v>
      </c>
      <c r="D26" s="261">
        <f t="shared" si="0"/>
        <v>12</v>
      </c>
      <c r="E26" s="261" t="str">
        <f>IF(ISERROR(MATCH(D26,'Simulador CHIP Final'!$H$16:$H$17,0))=FALSE,"C",IF(ISERROR(MATCH(D26,'Simulador CHIP Final'!$H$18:$H$19,0))=FALSE,"D",""))</f>
        <v/>
      </c>
      <c r="F26" s="264" t="e">
        <f>IF(E26="C",0,IF(E26 ="D",ROUND(1/((1+'Simulador CHIP Final'!$Q$13)^A26),9) * 2,ROUND(1/((1+'Simulador CHIP Final'!$Q$13)^A26),9)))</f>
        <v>#DIV/0!</v>
      </c>
      <c r="G26" s="264" t="e">
        <f t="shared" si="4"/>
        <v>#DIV/0!</v>
      </c>
    </row>
    <row r="27" spans="1:7" x14ac:dyDescent="0.25">
      <c r="A27" s="261">
        <f t="shared" si="1"/>
        <v>24</v>
      </c>
      <c r="B27" s="262">
        <f t="shared" si="2"/>
        <v>24</v>
      </c>
      <c r="C27" s="265">
        <f t="shared" si="3"/>
        <v>46401</v>
      </c>
      <c r="D27" s="261">
        <f t="shared" si="0"/>
        <v>1</v>
      </c>
      <c r="E27" s="261" t="str">
        <f>IF(ISERROR(MATCH(D27,'Simulador CHIP Final'!$H$16:$H$17,0))=FALSE,"C",IF(ISERROR(MATCH(D27,'Simulador CHIP Final'!$H$18:$H$19,0))=FALSE,"D",""))</f>
        <v/>
      </c>
      <c r="F27" s="264" t="e">
        <f>IF(E27="C",0,IF(E27 ="D",ROUND(1/((1+'Simulador CHIP Final'!$Q$13)^A27),9) * 2,ROUND(1/((1+'Simulador CHIP Final'!$Q$13)^A27),9)))</f>
        <v>#DIV/0!</v>
      </c>
      <c r="G27" s="264" t="e">
        <f t="shared" si="4"/>
        <v>#DIV/0!</v>
      </c>
    </row>
    <row r="28" spans="1:7" x14ac:dyDescent="0.25">
      <c r="A28" s="261">
        <f t="shared" si="1"/>
        <v>25</v>
      </c>
      <c r="B28" s="262">
        <f t="shared" si="2"/>
        <v>25</v>
      </c>
      <c r="C28" s="265">
        <f t="shared" si="3"/>
        <v>46432</v>
      </c>
      <c r="D28" s="261">
        <f t="shared" si="0"/>
        <v>2</v>
      </c>
      <c r="E28" s="261" t="str">
        <f>IF(ISERROR(MATCH(D28,'Simulador CHIP Final'!$H$16:$H$17,0))=FALSE,"C",IF(ISERROR(MATCH(D28,'Simulador CHIP Final'!$H$18:$H$19,0))=FALSE,"D",""))</f>
        <v/>
      </c>
      <c r="F28" s="264" t="e">
        <f>IF(E28="C",0,IF(E28 ="D",ROUND(1/((1+'Simulador CHIP Final'!$Q$13)^A28),9) * 2,ROUND(1/((1+'Simulador CHIP Final'!$Q$13)^A28),9)))</f>
        <v>#DIV/0!</v>
      </c>
      <c r="G28" s="264" t="e">
        <f t="shared" si="4"/>
        <v>#DIV/0!</v>
      </c>
    </row>
    <row r="29" spans="1:7" x14ac:dyDescent="0.25">
      <c r="A29" s="261">
        <f t="shared" si="1"/>
        <v>26</v>
      </c>
      <c r="B29" s="262">
        <f t="shared" si="2"/>
        <v>26</v>
      </c>
      <c r="C29" s="265">
        <f t="shared" si="3"/>
        <v>46460</v>
      </c>
      <c r="D29" s="261">
        <f t="shared" si="0"/>
        <v>3</v>
      </c>
      <c r="E29" s="261" t="str">
        <f>IF(ISERROR(MATCH(D29,'Simulador CHIP Final'!$H$16:$H$17,0))=FALSE,"C",IF(ISERROR(MATCH(D29,'Simulador CHIP Final'!$H$18:$H$19,0))=FALSE,"D",""))</f>
        <v/>
      </c>
      <c r="F29" s="264" t="e">
        <f>IF(E29="C",0,IF(E29 ="D",ROUND(1/((1+'Simulador CHIP Final'!$Q$13)^A29),9) * 2,ROUND(1/((1+'Simulador CHIP Final'!$Q$13)^A29),9)))</f>
        <v>#DIV/0!</v>
      </c>
      <c r="G29" s="264" t="e">
        <f t="shared" si="4"/>
        <v>#DIV/0!</v>
      </c>
    </row>
    <row r="30" spans="1:7" x14ac:dyDescent="0.25">
      <c r="A30" s="261">
        <f t="shared" si="1"/>
        <v>27</v>
      </c>
      <c r="B30" s="262">
        <f t="shared" si="2"/>
        <v>27</v>
      </c>
      <c r="C30" s="265">
        <f t="shared" si="3"/>
        <v>46491</v>
      </c>
      <c r="D30" s="261">
        <f t="shared" si="0"/>
        <v>4</v>
      </c>
      <c r="E30" s="261" t="str">
        <f>IF(ISERROR(MATCH(D30,'Simulador CHIP Final'!$H$16:$H$17,0))=FALSE,"C",IF(ISERROR(MATCH(D30,'Simulador CHIP Final'!$H$18:$H$19,0))=FALSE,"D",""))</f>
        <v/>
      </c>
      <c r="F30" s="264" t="e">
        <f>IF(E30="C",0,IF(E30 ="D",ROUND(1/((1+'Simulador CHIP Final'!$Q$13)^A30),9) * 2,ROUND(1/((1+'Simulador CHIP Final'!$Q$13)^A30),9)))</f>
        <v>#DIV/0!</v>
      </c>
      <c r="G30" s="264" t="e">
        <f t="shared" si="4"/>
        <v>#DIV/0!</v>
      </c>
    </row>
    <row r="31" spans="1:7" x14ac:dyDescent="0.25">
      <c r="A31" s="261">
        <f t="shared" si="1"/>
        <v>28</v>
      </c>
      <c r="B31" s="262">
        <f t="shared" si="2"/>
        <v>28</v>
      </c>
      <c r="C31" s="265">
        <f t="shared" si="3"/>
        <v>46521</v>
      </c>
      <c r="D31" s="261">
        <f t="shared" si="0"/>
        <v>5</v>
      </c>
      <c r="E31" s="261" t="str">
        <f>IF(ISERROR(MATCH(D31,'Simulador CHIP Final'!$H$16:$H$17,0))=FALSE,"C",IF(ISERROR(MATCH(D31,'Simulador CHIP Final'!$H$18:$H$19,0))=FALSE,"D",""))</f>
        <v/>
      </c>
      <c r="F31" s="264" t="e">
        <f>IF(E31="C",0,IF(E31 ="D",ROUND(1/((1+'Simulador CHIP Final'!$Q$13)^A31),9) * 2,ROUND(1/((1+'Simulador CHIP Final'!$Q$13)^A31),9)))</f>
        <v>#DIV/0!</v>
      </c>
      <c r="G31" s="264" t="e">
        <f t="shared" si="4"/>
        <v>#DIV/0!</v>
      </c>
    </row>
    <row r="32" spans="1:7" x14ac:dyDescent="0.25">
      <c r="A32" s="261">
        <f t="shared" si="1"/>
        <v>29</v>
      </c>
      <c r="B32" s="262">
        <f t="shared" si="2"/>
        <v>29</v>
      </c>
      <c r="C32" s="265">
        <f t="shared" si="3"/>
        <v>46552</v>
      </c>
      <c r="D32" s="261">
        <f t="shared" si="0"/>
        <v>6</v>
      </c>
      <c r="E32" s="261" t="str">
        <f>IF(ISERROR(MATCH(D32,'Simulador CHIP Final'!$H$16:$H$17,0))=FALSE,"C",IF(ISERROR(MATCH(D32,'Simulador CHIP Final'!$H$18:$H$19,0))=FALSE,"D",""))</f>
        <v/>
      </c>
      <c r="F32" s="264" t="e">
        <f>IF(E32="C",0,IF(E32 ="D",ROUND(1/((1+'Simulador CHIP Final'!$Q$13)^A32),9) * 2,ROUND(1/((1+'Simulador CHIP Final'!$Q$13)^A32),9)))</f>
        <v>#DIV/0!</v>
      </c>
      <c r="G32" s="264" t="e">
        <f t="shared" si="4"/>
        <v>#DIV/0!</v>
      </c>
    </row>
    <row r="33" spans="1:7" x14ac:dyDescent="0.25">
      <c r="A33" s="261">
        <f t="shared" si="1"/>
        <v>30</v>
      </c>
      <c r="B33" s="262">
        <f t="shared" si="2"/>
        <v>30</v>
      </c>
      <c r="C33" s="265">
        <f t="shared" si="3"/>
        <v>46582</v>
      </c>
      <c r="D33" s="261">
        <f t="shared" si="0"/>
        <v>7</v>
      </c>
      <c r="E33" s="261" t="str">
        <f>IF(ISERROR(MATCH(D33,'Simulador CHIP Final'!$H$16:$H$17,0))=FALSE,"C",IF(ISERROR(MATCH(D33,'Simulador CHIP Final'!$H$18:$H$19,0))=FALSE,"D",""))</f>
        <v/>
      </c>
      <c r="F33" s="264" t="e">
        <f>IF(E33="C",0,IF(E33 ="D",ROUND(1/((1+'Simulador CHIP Final'!$Q$13)^A33),9) * 2,ROUND(1/((1+'Simulador CHIP Final'!$Q$13)^A33),9)))</f>
        <v>#DIV/0!</v>
      </c>
      <c r="G33" s="264" t="e">
        <f t="shared" si="4"/>
        <v>#DIV/0!</v>
      </c>
    </row>
    <row r="34" spans="1:7" x14ac:dyDescent="0.25">
      <c r="A34" s="261">
        <f t="shared" si="1"/>
        <v>31</v>
      </c>
      <c r="B34" s="262">
        <f t="shared" si="2"/>
        <v>31</v>
      </c>
      <c r="C34" s="265">
        <f t="shared" si="3"/>
        <v>46613</v>
      </c>
      <c r="D34" s="261">
        <f t="shared" si="0"/>
        <v>8</v>
      </c>
      <c r="E34" s="261" t="str">
        <f>IF(ISERROR(MATCH(D34,'Simulador CHIP Final'!$H$16:$H$17,0))=FALSE,"C",IF(ISERROR(MATCH(D34,'Simulador CHIP Final'!$H$18:$H$19,0))=FALSE,"D",""))</f>
        <v/>
      </c>
      <c r="F34" s="264" t="e">
        <f>IF(E34="C",0,IF(E34 ="D",ROUND(1/((1+'Simulador CHIP Final'!$Q$13)^A34),9) * 2,ROUND(1/((1+'Simulador CHIP Final'!$Q$13)^A34),9)))</f>
        <v>#DIV/0!</v>
      </c>
      <c r="G34" s="264" t="e">
        <f t="shared" si="4"/>
        <v>#DIV/0!</v>
      </c>
    </row>
    <row r="35" spans="1:7" x14ac:dyDescent="0.25">
      <c r="A35" s="261">
        <f t="shared" si="1"/>
        <v>32</v>
      </c>
      <c r="B35" s="262">
        <f t="shared" si="2"/>
        <v>32</v>
      </c>
      <c r="C35" s="265">
        <f t="shared" si="3"/>
        <v>46644</v>
      </c>
      <c r="D35" s="261">
        <f t="shared" si="0"/>
        <v>9</v>
      </c>
      <c r="E35" s="261" t="str">
        <f>IF(ISERROR(MATCH(D35,'Simulador CHIP Final'!$H$16:$H$17,0))=FALSE,"C",IF(ISERROR(MATCH(D35,'Simulador CHIP Final'!$H$18:$H$19,0))=FALSE,"D",""))</f>
        <v/>
      </c>
      <c r="F35" s="264" t="e">
        <f>IF(E35="C",0,IF(E35 ="D",ROUND(1/((1+'Simulador CHIP Final'!$Q$13)^A35),9) * 2,ROUND(1/((1+'Simulador CHIP Final'!$Q$13)^A35),9)))</f>
        <v>#DIV/0!</v>
      </c>
      <c r="G35" s="264" t="e">
        <f t="shared" si="4"/>
        <v>#DIV/0!</v>
      </c>
    </row>
    <row r="36" spans="1:7" x14ac:dyDescent="0.25">
      <c r="A36" s="261">
        <f t="shared" si="1"/>
        <v>33</v>
      </c>
      <c r="B36" s="262">
        <f t="shared" si="2"/>
        <v>33</v>
      </c>
      <c r="C36" s="265">
        <f t="shared" si="3"/>
        <v>46674</v>
      </c>
      <c r="D36" s="261">
        <f t="shared" si="0"/>
        <v>10</v>
      </c>
      <c r="E36" s="261" t="str">
        <f>IF(ISERROR(MATCH(D36,'Simulador CHIP Final'!$H$16:$H$17,0))=FALSE,"C",IF(ISERROR(MATCH(D36,'Simulador CHIP Final'!$H$18:$H$19,0))=FALSE,"D",""))</f>
        <v/>
      </c>
      <c r="F36" s="264" t="e">
        <f>IF(E36="C",0,IF(E36 ="D",ROUND(1/((1+'Simulador CHIP Final'!$Q$13)^A36),9) * 2,ROUND(1/((1+'Simulador CHIP Final'!$Q$13)^A36),9)))</f>
        <v>#DIV/0!</v>
      </c>
      <c r="G36" s="264" t="e">
        <f t="shared" si="4"/>
        <v>#DIV/0!</v>
      </c>
    </row>
    <row r="37" spans="1:7" x14ac:dyDescent="0.25">
      <c r="A37" s="261">
        <f t="shared" ref="A37:A68" si="5">A36+1</f>
        <v>34</v>
      </c>
      <c r="B37" s="262">
        <f t="shared" si="2"/>
        <v>34</v>
      </c>
      <c r="C37" s="265">
        <f t="shared" si="3"/>
        <v>46705</v>
      </c>
      <c r="D37" s="261">
        <f t="shared" si="0"/>
        <v>11</v>
      </c>
      <c r="E37" s="261" t="str">
        <f>IF(ISERROR(MATCH(D37,'Simulador CHIP Final'!$H$16:$H$17,0))=FALSE,"C",IF(ISERROR(MATCH(D37,'Simulador CHIP Final'!$H$18:$H$19,0))=FALSE,"D",""))</f>
        <v/>
      </c>
      <c r="F37" s="264" t="e">
        <f>IF(E37="C",0,IF(E37 ="D",ROUND(1/((1+'Simulador CHIP Final'!$Q$13)^A37),9) * 2,ROUND(1/((1+'Simulador CHIP Final'!$Q$13)^A37),9)))</f>
        <v>#DIV/0!</v>
      </c>
      <c r="G37" s="264" t="e">
        <f t="shared" si="4"/>
        <v>#DIV/0!</v>
      </c>
    </row>
    <row r="38" spans="1:7" x14ac:dyDescent="0.25">
      <c r="A38" s="261">
        <f t="shared" si="5"/>
        <v>35</v>
      </c>
      <c r="B38" s="262">
        <f t="shared" si="2"/>
        <v>35</v>
      </c>
      <c r="C38" s="265">
        <f t="shared" si="3"/>
        <v>46735</v>
      </c>
      <c r="D38" s="261">
        <f t="shared" si="0"/>
        <v>12</v>
      </c>
      <c r="E38" s="261" t="str">
        <f>IF(ISERROR(MATCH(D38,'Simulador CHIP Final'!$H$16:$H$17,0))=FALSE,"C",IF(ISERROR(MATCH(D38,'Simulador CHIP Final'!$H$18:$H$19,0))=FALSE,"D",""))</f>
        <v/>
      </c>
      <c r="F38" s="264" t="e">
        <f>IF(E38="C",0,IF(E38 ="D",ROUND(1/((1+'Simulador CHIP Final'!$Q$13)^A38),9) * 2,ROUND(1/((1+'Simulador CHIP Final'!$Q$13)^A38),9)))</f>
        <v>#DIV/0!</v>
      </c>
      <c r="G38" s="264" t="e">
        <f t="shared" si="4"/>
        <v>#DIV/0!</v>
      </c>
    </row>
    <row r="39" spans="1:7" x14ac:dyDescent="0.25">
      <c r="A39" s="261">
        <f t="shared" si="5"/>
        <v>36</v>
      </c>
      <c r="B39" s="262">
        <f t="shared" si="2"/>
        <v>36</v>
      </c>
      <c r="C39" s="265">
        <f t="shared" si="3"/>
        <v>46766</v>
      </c>
      <c r="D39" s="261">
        <f t="shared" si="0"/>
        <v>1</v>
      </c>
      <c r="E39" s="261" t="str">
        <f>IF(ISERROR(MATCH(D39,'Simulador CHIP Final'!$H$16:$H$17,0))=FALSE,"C",IF(ISERROR(MATCH(D39,'Simulador CHIP Final'!$H$18:$H$19,0))=FALSE,"D",""))</f>
        <v/>
      </c>
      <c r="F39" s="264" t="e">
        <f>IF(E39="C",0,IF(E39 ="D",ROUND(1/((1+'Simulador CHIP Final'!$Q$13)^A39),9) * 2,ROUND(1/((1+'Simulador CHIP Final'!$Q$13)^A39),9)))</f>
        <v>#DIV/0!</v>
      </c>
      <c r="G39" s="264" t="e">
        <f t="shared" si="4"/>
        <v>#DIV/0!</v>
      </c>
    </row>
    <row r="40" spans="1:7" x14ac:dyDescent="0.25">
      <c r="A40" s="261">
        <f t="shared" si="5"/>
        <v>37</v>
      </c>
      <c r="B40" s="262">
        <f t="shared" si="2"/>
        <v>37</v>
      </c>
      <c r="C40" s="265">
        <f t="shared" si="3"/>
        <v>46797</v>
      </c>
      <c r="D40" s="261">
        <f t="shared" si="0"/>
        <v>2</v>
      </c>
      <c r="E40" s="261" t="str">
        <f>IF(ISERROR(MATCH(D40,'Simulador CHIP Final'!$H$16:$H$17,0))=FALSE,"C",IF(ISERROR(MATCH(D40,'Simulador CHIP Final'!$H$18:$H$19,0))=FALSE,"D",""))</f>
        <v/>
      </c>
      <c r="F40" s="264" t="e">
        <f>IF(E40="C",0,IF(E40 ="D",ROUND(1/((1+'Simulador CHIP Final'!$Q$13)^A40),9) * 2,ROUND(1/((1+'Simulador CHIP Final'!$Q$13)^A40),9)))</f>
        <v>#DIV/0!</v>
      </c>
      <c r="G40" s="264" t="e">
        <f t="shared" si="4"/>
        <v>#DIV/0!</v>
      </c>
    </row>
    <row r="41" spans="1:7" x14ac:dyDescent="0.25">
      <c r="A41" s="261">
        <f t="shared" si="5"/>
        <v>38</v>
      </c>
      <c r="B41" s="262">
        <f t="shared" si="2"/>
        <v>38</v>
      </c>
      <c r="C41" s="265">
        <f t="shared" si="3"/>
        <v>46826</v>
      </c>
      <c r="D41" s="261">
        <f t="shared" si="0"/>
        <v>3</v>
      </c>
      <c r="E41" s="261" t="str">
        <f>IF(ISERROR(MATCH(D41,'Simulador CHIP Final'!$H$16:$H$17,0))=FALSE,"C",IF(ISERROR(MATCH(D41,'Simulador CHIP Final'!$H$18:$H$19,0))=FALSE,"D",""))</f>
        <v/>
      </c>
      <c r="F41" s="264" t="e">
        <f>IF(E41="C",0,IF(E41 ="D",ROUND(1/((1+'Simulador CHIP Final'!$Q$13)^A41),9) * 2,ROUND(1/((1+'Simulador CHIP Final'!$Q$13)^A41),9)))</f>
        <v>#DIV/0!</v>
      </c>
      <c r="G41" s="264" t="e">
        <f t="shared" si="4"/>
        <v>#DIV/0!</v>
      </c>
    </row>
    <row r="42" spans="1:7" x14ac:dyDescent="0.25">
      <c r="A42" s="261">
        <f t="shared" si="5"/>
        <v>39</v>
      </c>
      <c r="B42" s="262">
        <f t="shared" si="2"/>
        <v>39</v>
      </c>
      <c r="C42" s="265">
        <f t="shared" si="3"/>
        <v>46857</v>
      </c>
      <c r="D42" s="261">
        <f t="shared" si="0"/>
        <v>4</v>
      </c>
      <c r="E42" s="261" t="str">
        <f>IF(ISERROR(MATCH(D42,'Simulador CHIP Final'!$H$16:$H$17,0))=FALSE,"C",IF(ISERROR(MATCH(D42,'Simulador CHIP Final'!$H$18:$H$19,0))=FALSE,"D",""))</f>
        <v/>
      </c>
      <c r="F42" s="264" t="e">
        <f>IF(E42="C",0,IF(E42 ="D",ROUND(1/((1+'Simulador CHIP Final'!$Q$13)^A42),9) * 2,ROUND(1/((1+'Simulador CHIP Final'!$Q$13)^A42),9)))</f>
        <v>#DIV/0!</v>
      </c>
      <c r="G42" s="264" t="e">
        <f t="shared" si="4"/>
        <v>#DIV/0!</v>
      </c>
    </row>
    <row r="43" spans="1:7" x14ac:dyDescent="0.25">
      <c r="A43" s="261">
        <f t="shared" si="5"/>
        <v>40</v>
      </c>
      <c r="B43" s="262">
        <f t="shared" si="2"/>
        <v>40</v>
      </c>
      <c r="C43" s="265">
        <f t="shared" si="3"/>
        <v>46887</v>
      </c>
      <c r="D43" s="261">
        <f t="shared" si="0"/>
        <v>5</v>
      </c>
      <c r="E43" s="261" t="str">
        <f>IF(ISERROR(MATCH(D43,'Simulador CHIP Final'!$H$16:$H$17,0))=FALSE,"C",IF(ISERROR(MATCH(D43,'Simulador CHIP Final'!$H$18:$H$19,0))=FALSE,"D",""))</f>
        <v/>
      </c>
      <c r="F43" s="264" t="e">
        <f>IF(E43="C",0,IF(E43 ="D",ROUND(1/((1+'Simulador CHIP Final'!$Q$13)^A43),9) * 2,ROUND(1/((1+'Simulador CHIP Final'!$Q$13)^A43),9)))</f>
        <v>#DIV/0!</v>
      </c>
      <c r="G43" s="264" t="e">
        <f t="shared" si="4"/>
        <v>#DIV/0!</v>
      </c>
    </row>
    <row r="44" spans="1:7" x14ac:dyDescent="0.25">
      <c r="A44" s="261">
        <f t="shared" si="5"/>
        <v>41</v>
      </c>
      <c r="B44" s="262">
        <f t="shared" si="2"/>
        <v>41</v>
      </c>
      <c r="C44" s="265">
        <f t="shared" si="3"/>
        <v>46918</v>
      </c>
      <c r="D44" s="261">
        <f t="shared" si="0"/>
        <v>6</v>
      </c>
      <c r="E44" s="261" t="str">
        <f>IF(ISERROR(MATCH(D44,'Simulador CHIP Final'!$H$16:$H$17,0))=FALSE,"C",IF(ISERROR(MATCH(D44,'Simulador CHIP Final'!$H$18:$H$19,0))=FALSE,"D",""))</f>
        <v/>
      </c>
      <c r="F44" s="264" t="e">
        <f>IF(E44="C",0,IF(E44 ="D",ROUND(1/((1+'Simulador CHIP Final'!$Q$13)^A44),9) * 2,ROUND(1/((1+'Simulador CHIP Final'!$Q$13)^A44),9)))</f>
        <v>#DIV/0!</v>
      </c>
      <c r="G44" s="264" t="e">
        <f t="shared" si="4"/>
        <v>#DIV/0!</v>
      </c>
    </row>
    <row r="45" spans="1:7" x14ac:dyDescent="0.25">
      <c r="A45" s="261">
        <f t="shared" si="5"/>
        <v>42</v>
      </c>
      <c r="B45" s="262">
        <f t="shared" si="2"/>
        <v>42</v>
      </c>
      <c r="C45" s="265">
        <f t="shared" si="3"/>
        <v>46948</v>
      </c>
      <c r="D45" s="261">
        <f t="shared" si="0"/>
        <v>7</v>
      </c>
      <c r="E45" s="261" t="str">
        <f>IF(ISERROR(MATCH(D45,'Simulador CHIP Final'!$H$16:$H$17,0))=FALSE,"C",IF(ISERROR(MATCH(D45,'Simulador CHIP Final'!$H$18:$H$19,0))=FALSE,"D",""))</f>
        <v/>
      </c>
      <c r="F45" s="264" t="e">
        <f>IF(E45="C",0,IF(E45 ="D",ROUND(1/((1+'Simulador CHIP Final'!$Q$13)^A45),9) * 2,ROUND(1/((1+'Simulador CHIP Final'!$Q$13)^A45),9)))</f>
        <v>#DIV/0!</v>
      </c>
      <c r="G45" s="264" t="e">
        <f t="shared" si="4"/>
        <v>#DIV/0!</v>
      </c>
    </row>
    <row r="46" spans="1:7" x14ac:dyDescent="0.25">
      <c r="A46" s="261">
        <f t="shared" si="5"/>
        <v>43</v>
      </c>
      <c r="B46" s="262">
        <f t="shared" si="2"/>
        <v>43</v>
      </c>
      <c r="C46" s="265">
        <f t="shared" si="3"/>
        <v>46979</v>
      </c>
      <c r="D46" s="261">
        <f t="shared" si="0"/>
        <v>8</v>
      </c>
      <c r="E46" s="261" t="str">
        <f>IF(ISERROR(MATCH(D46,'Simulador CHIP Final'!$H$16:$H$17,0))=FALSE,"C",IF(ISERROR(MATCH(D46,'Simulador CHIP Final'!$H$18:$H$19,0))=FALSE,"D",""))</f>
        <v/>
      </c>
      <c r="F46" s="264" t="e">
        <f>IF(E46="C",0,IF(E46 ="D",ROUND(1/((1+'Simulador CHIP Final'!$Q$13)^A46),9) * 2,ROUND(1/((1+'Simulador CHIP Final'!$Q$13)^A46),9)))</f>
        <v>#DIV/0!</v>
      </c>
      <c r="G46" s="264" t="e">
        <f t="shared" si="4"/>
        <v>#DIV/0!</v>
      </c>
    </row>
    <row r="47" spans="1:7" x14ac:dyDescent="0.25">
      <c r="A47" s="261">
        <f t="shared" si="5"/>
        <v>44</v>
      </c>
      <c r="B47" s="262">
        <f t="shared" si="2"/>
        <v>44</v>
      </c>
      <c r="C47" s="265">
        <f t="shared" si="3"/>
        <v>47010</v>
      </c>
      <c r="D47" s="261">
        <f t="shared" si="0"/>
        <v>9</v>
      </c>
      <c r="E47" s="261" t="str">
        <f>IF(ISERROR(MATCH(D47,'Simulador CHIP Final'!$H$16:$H$17,0))=FALSE,"C",IF(ISERROR(MATCH(D47,'Simulador CHIP Final'!$H$18:$H$19,0))=FALSE,"D",""))</f>
        <v/>
      </c>
      <c r="F47" s="264" t="e">
        <f>IF(E47="C",0,IF(E47 ="D",ROUND(1/((1+'Simulador CHIP Final'!$Q$13)^A47),9) * 2,ROUND(1/((1+'Simulador CHIP Final'!$Q$13)^A47),9)))</f>
        <v>#DIV/0!</v>
      </c>
      <c r="G47" s="264" t="e">
        <f t="shared" si="4"/>
        <v>#DIV/0!</v>
      </c>
    </row>
    <row r="48" spans="1:7" x14ac:dyDescent="0.25">
      <c r="A48" s="261">
        <f t="shared" si="5"/>
        <v>45</v>
      </c>
      <c r="B48" s="262">
        <f t="shared" si="2"/>
        <v>45</v>
      </c>
      <c r="C48" s="265">
        <f t="shared" si="3"/>
        <v>47040</v>
      </c>
      <c r="D48" s="261">
        <f t="shared" si="0"/>
        <v>10</v>
      </c>
      <c r="E48" s="261" t="str">
        <f>IF(ISERROR(MATCH(D48,'Simulador CHIP Final'!$H$16:$H$17,0))=FALSE,"C",IF(ISERROR(MATCH(D48,'Simulador CHIP Final'!$H$18:$H$19,0))=FALSE,"D",""))</f>
        <v/>
      </c>
      <c r="F48" s="264" t="e">
        <f>IF(E48="C",0,IF(E48 ="D",ROUND(1/((1+'Simulador CHIP Final'!$Q$13)^A48),9) * 2,ROUND(1/((1+'Simulador CHIP Final'!$Q$13)^A48),9)))</f>
        <v>#DIV/0!</v>
      </c>
      <c r="G48" s="264" t="e">
        <f t="shared" si="4"/>
        <v>#DIV/0!</v>
      </c>
    </row>
    <row r="49" spans="1:7" x14ac:dyDescent="0.25">
      <c r="A49" s="261">
        <f t="shared" si="5"/>
        <v>46</v>
      </c>
      <c r="B49" s="262">
        <f t="shared" si="2"/>
        <v>46</v>
      </c>
      <c r="C49" s="265">
        <f t="shared" si="3"/>
        <v>47071</v>
      </c>
      <c r="D49" s="261">
        <f t="shared" si="0"/>
        <v>11</v>
      </c>
      <c r="E49" s="261" t="str">
        <f>IF(ISERROR(MATCH(D49,'Simulador CHIP Final'!$H$16:$H$17,0))=FALSE,"C",IF(ISERROR(MATCH(D49,'Simulador CHIP Final'!$H$18:$H$19,0))=FALSE,"D",""))</f>
        <v/>
      </c>
      <c r="F49" s="264" t="e">
        <f>IF(E49="C",0,IF(E49 ="D",ROUND(1/((1+'Simulador CHIP Final'!$Q$13)^A49),9) * 2,ROUND(1/((1+'Simulador CHIP Final'!$Q$13)^A49),9)))</f>
        <v>#DIV/0!</v>
      </c>
      <c r="G49" s="264" t="e">
        <f t="shared" si="4"/>
        <v>#DIV/0!</v>
      </c>
    </row>
    <row r="50" spans="1:7" x14ac:dyDescent="0.25">
      <c r="A50" s="261">
        <f t="shared" si="5"/>
        <v>47</v>
      </c>
      <c r="B50" s="262">
        <f t="shared" si="2"/>
        <v>47</v>
      </c>
      <c r="C50" s="265">
        <f t="shared" si="3"/>
        <v>47101</v>
      </c>
      <c r="D50" s="261">
        <f t="shared" si="0"/>
        <v>12</v>
      </c>
      <c r="E50" s="261" t="str">
        <f>IF(ISERROR(MATCH(D50,'Simulador CHIP Final'!$H$16:$H$17,0))=FALSE,"C",IF(ISERROR(MATCH(D50,'Simulador CHIP Final'!$H$18:$H$19,0))=FALSE,"D",""))</f>
        <v/>
      </c>
      <c r="F50" s="264" t="e">
        <f>IF(E50="C",0,IF(E50 ="D",ROUND(1/((1+'Simulador CHIP Final'!$Q$13)^A50),9) * 2,ROUND(1/((1+'Simulador CHIP Final'!$Q$13)^A50),9)))</f>
        <v>#DIV/0!</v>
      </c>
      <c r="G50" s="264" t="e">
        <f t="shared" si="4"/>
        <v>#DIV/0!</v>
      </c>
    </row>
    <row r="51" spans="1:7" x14ac:dyDescent="0.25">
      <c r="A51" s="261">
        <f t="shared" si="5"/>
        <v>48</v>
      </c>
      <c r="B51" s="262">
        <f t="shared" si="2"/>
        <v>48</v>
      </c>
      <c r="C51" s="265">
        <f t="shared" si="3"/>
        <v>47132</v>
      </c>
      <c r="D51" s="261">
        <f t="shared" si="0"/>
        <v>1</v>
      </c>
      <c r="E51" s="261" t="str">
        <f>IF(ISERROR(MATCH(D51,'Simulador CHIP Final'!$H$16:$H$17,0))=FALSE,"C",IF(ISERROR(MATCH(D51,'Simulador CHIP Final'!$H$18:$H$19,0))=FALSE,"D",""))</f>
        <v/>
      </c>
      <c r="F51" s="264" t="e">
        <f>IF(E51="C",0,IF(E51 ="D",ROUND(1/((1+'Simulador CHIP Final'!$Q$13)^A51),9) * 2,ROUND(1/((1+'Simulador CHIP Final'!$Q$13)^A51),9)))</f>
        <v>#DIV/0!</v>
      </c>
      <c r="G51" s="264" t="e">
        <f t="shared" si="4"/>
        <v>#DIV/0!</v>
      </c>
    </row>
    <row r="52" spans="1:7" x14ac:dyDescent="0.25">
      <c r="A52" s="261">
        <f t="shared" si="5"/>
        <v>49</v>
      </c>
      <c r="B52" s="262">
        <f t="shared" si="2"/>
        <v>49</v>
      </c>
      <c r="C52" s="265">
        <f t="shared" si="3"/>
        <v>47163</v>
      </c>
      <c r="D52" s="261">
        <f t="shared" si="0"/>
        <v>2</v>
      </c>
      <c r="E52" s="261" t="str">
        <f>IF(ISERROR(MATCH(D52,'Simulador CHIP Final'!$H$16:$H$17,0))=FALSE,"C",IF(ISERROR(MATCH(D52,'Simulador CHIP Final'!$H$18:$H$19,0))=FALSE,"D",""))</f>
        <v/>
      </c>
      <c r="F52" s="264" t="e">
        <f>IF(E52="C",0,IF(E52 ="D",ROUND(1/((1+'Simulador CHIP Final'!$Q$13)^A52),9) * 2,ROUND(1/((1+'Simulador CHIP Final'!$Q$13)^A52),9)))</f>
        <v>#DIV/0!</v>
      </c>
      <c r="G52" s="264" t="e">
        <f t="shared" si="4"/>
        <v>#DIV/0!</v>
      </c>
    </row>
    <row r="53" spans="1:7" x14ac:dyDescent="0.25">
      <c r="A53" s="261">
        <f t="shared" si="5"/>
        <v>50</v>
      </c>
      <c r="B53" s="262">
        <f t="shared" si="2"/>
        <v>50</v>
      </c>
      <c r="C53" s="265">
        <f t="shared" si="3"/>
        <v>47191</v>
      </c>
      <c r="D53" s="261">
        <f t="shared" si="0"/>
        <v>3</v>
      </c>
      <c r="E53" s="261" t="str">
        <f>IF(ISERROR(MATCH(D53,'Simulador CHIP Final'!$H$16:$H$17,0))=FALSE,"C",IF(ISERROR(MATCH(D53,'Simulador CHIP Final'!$H$18:$H$19,0))=FALSE,"D",""))</f>
        <v/>
      </c>
      <c r="F53" s="264" t="e">
        <f>IF(E53="C",0,IF(E53 ="D",ROUND(1/((1+'Simulador CHIP Final'!$Q$13)^A53),9) * 2,ROUND(1/((1+'Simulador CHIP Final'!$Q$13)^A53),9)))</f>
        <v>#DIV/0!</v>
      </c>
      <c r="G53" s="264" t="e">
        <f t="shared" si="4"/>
        <v>#DIV/0!</v>
      </c>
    </row>
    <row r="54" spans="1:7" x14ac:dyDescent="0.25">
      <c r="A54" s="261">
        <f t="shared" si="5"/>
        <v>51</v>
      </c>
      <c r="B54" s="262">
        <f t="shared" si="2"/>
        <v>51</v>
      </c>
      <c r="C54" s="265">
        <f t="shared" si="3"/>
        <v>47222</v>
      </c>
      <c r="D54" s="261">
        <f t="shared" si="0"/>
        <v>4</v>
      </c>
      <c r="E54" s="261" t="str">
        <f>IF(ISERROR(MATCH(D54,'Simulador CHIP Final'!$H$16:$H$17,0))=FALSE,"C",IF(ISERROR(MATCH(D54,'Simulador CHIP Final'!$H$18:$H$19,0))=FALSE,"D",""))</f>
        <v/>
      </c>
      <c r="F54" s="264" t="e">
        <f>IF(E54="C",0,IF(E54 ="D",ROUND(1/((1+'Simulador CHIP Final'!$Q$13)^A54),9) * 2,ROUND(1/((1+'Simulador CHIP Final'!$Q$13)^A54),9)))</f>
        <v>#DIV/0!</v>
      </c>
      <c r="G54" s="264" t="e">
        <f t="shared" si="4"/>
        <v>#DIV/0!</v>
      </c>
    </row>
    <row r="55" spans="1:7" x14ac:dyDescent="0.25">
      <c r="A55" s="261">
        <f t="shared" si="5"/>
        <v>52</v>
      </c>
      <c r="B55" s="262">
        <f t="shared" si="2"/>
        <v>52</v>
      </c>
      <c r="C55" s="265">
        <f t="shared" si="3"/>
        <v>47252</v>
      </c>
      <c r="D55" s="261">
        <f t="shared" si="0"/>
        <v>5</v>
      </c>
      <c r="E55" s="261" t="str">
        <f>IF(ISERROR(MATCH(D55,'Simulador CHIP Final'!$H$16:$H$17,0))=FALSE,"C",IF(ISERROR(MATCH(D55,'Simulador CHIP Final'!$H$18:$H$19,0))=FALSE,"D",""))</f>
        <v/>
      </c>
      <c r="F55" s="264" t="e">
        <f>IF(E55="C",0,IF(E55 ="D",ROUND(1/((1+'Simulador CHIP Final'!$Q$13)^A55),9) * 2,ROUND(1/((1+'Simulador CHIP Final'!$Q$13)^A55),9)))</f>
        <v>#DIV/0!</v>
      </c>
      <c r="G55" s="264" t="e">
        <f t="shared" si="4"/>
        <v>#DIV/0!</v>
      </c>
    </row>
    <row r="56" spans="1:7" x14ac:dyDescent="0.25">
      <c r="A56" s="261">
        <f t="shared" si="5"/>
        <v>53</v>
      </c>
      <c r="B56" s="262">
        <f t="shared" si="2"/>
        <v>53</v>
      </c>
      <c r="C56" s="265">
        <f t="shared" si="3"/>
        <v>47283</v>
      </c>
      <c r="D56" s="261">
        <f t="shared" si="0"/>
        <v>6</v>
      </c>
      <c r="E56" s="261" t="str">
        <f>IF(ISERROR(MATCH(D56,'Simulador CHIP Final'!$H$16:$H$17,0))=FALSE,"C",IF(ISERROR(MATCH(D56,'Simulador CHIP Final'!$H$18:$H$19,0))=FALSE,"D",""))</f>
        <v/>
      </c>
      <c r="F56" s="264" t="e">
        <f>IF(E56="C",0,IF(E56 ="D",ROUND(1/((1+'Simulador CHIP Final'!$Q$13)^A56),9) * 2,ROUND(1/((1+'Simulador CHIP Final'!$Q$13)^A56),9)))</f>
        <v>#DIV/0!</v>
      </c>
      <c r="G56" s="264" t="e">
        <f t="shared" si="4"/>
        <v>#DIV/0!</v>
      </c>
    </row>
    <row r="57" spans="1:7" x14ac:dyDescent="0.25">
      <c r="A57" s="261">
        <f t="shared" si="5"/>
        <v>54</v>
      </c>
      <c r="B57" s="262">
        <f t="shared" si="2"/>
        <v>54</v>
      </c>
      <c r="C57" s="265">
        <f t="shared" si="3"/>
        <v>47313</v>
      </c>
      <c r="D57" s="261">
        <f t="shared" si="0"/>
        <v>7</v>
      </c>
      <c r="E57" s="261" t="str">
        <f>IF(ISERROR(MATCH(D57,'Simulador CHIP Final'!$H$16:$H$17,0))=FALSE,"C",IF(ISERROR(MATCH(D57,'Simulador CHIP Final'!$H$18:$H$19,0))=FALSE,"D",""))</f>
        <v/>
      </c>
      <c r="F57" s="264" t="e">
        <f>IF(E57="C",0,IF(E57 ="D",ROUND(1/((1+'Simulador CHIP Final'!$Q$13)^A57),9) * 2,ROUND(1/((1+'Simulador CHIP Final'!$Q$13)^A57),9)))</f>
        <v>#DIV/0!</v>
      </c>
      <c r="G57" s="264" t="e">
        <f t="shared" si="4"/>
        <v>#DIV/0!</v>
      </c>
    </row>
    <row r="58" spans="1:7" x14ac:dyDescent="0.25">
      <c r="A58" s="261">
        <f t="shared" si="5"/>
        <v>55</v>
      </c>
      <c r="B58" s="262">
        <f t="shared" si="2"/>
        <v>55</v>
      </c>
      <c r="C58" s="265">
        <f t="shared" si="3"/>
        <v>47344</v>
      </c>
      <c r="D58" s="261">
        <f t="shared" si="0"/>
        <v>8</v>
      </c>
      <c r="E58" s="261" t="str">
        <f>IF(ISERROR(MATCH(D58,'Simulador CHIP Final'!$H$16:$H$17,0))=FALSE,"C",IF(ISERROR(MATCH(D58,'Simulador CHIP Final'!$H$18:$H$19,0))=FALSE,"D",""))</f>
        <v/>
      </c>
      <c r="F58" s="264" t="e">
        <f>IF(E58="C",0,IF(E58 ="D",ROUND(1/((1+'Simulador CHIP Final'!$Q$13)^A58),9) * 2,ROUND(1/((1+'Simulador CHIP Final'!$Q$13)^A58),9)))</f>
        <v>#DIV/0!</v>
      </c>
      <c r="G58" s="264" t="e">
        <f t="shared" si="4"/>
        <v>#DIV/0!</v>
      </c>
    </row>
    <row r="59" spans="1:7" x14ac:dyDescent="0.25">
      <c r="A59" s="261">
        <f t="shared" si="5"/>
        <v>56</v>
      </c>
      <c r="B59" s="262">
        <f t="shared" si="2"/>
        <v>56</v>
      </c>
      <c r="C59" s="265">
        <f t="shared" si="3"/>
        <v>47375</v>
      </c>
      <c r="D59" s="261">
        <f t="shared" si="0"/>
        <v>9</v>
      </c>
      <c r="E59" s="261" t="str">
        <f>IF(ISERROR(MATCH(D59,'Simulador CHIP Final'!$H$16:$H$17,0))=FALSE,"C",IF(ISERROR(MATCH(D59,'Simulador CHIP Final'!$H$18:$H$19,0))=FALSE,"D",""))</f>
        <v/>
      </c>
      <c r="F59" s="264" t="e">
        <f>IF(E59="C",0,IF(E59 ="D",ROUND(1/((1+'Simulador CHIP Final'!$Q$13)^A59),9) * 2,ROUND(1/((1+'Simulador CHIP Final'!$Q$13)^A59),9)))</f>
        <v>#DIV/0!</v>
      </c>
      <c r="G59" s="264" t="e">
        <f t="shared" si="4"/>
        <v>#DIV/0!</v>
      </c>
    </row>
    <row r="60" spans="1:7" x14ac:dyDescent="0.25">
      <c r="A60" s="261">
        <f t="shared" si="5"/>
        <v>57</v>
      </c>
      <c r="B60" s="262">
        <f t="shared" si="2"/>
        <v>57</v>
      </c>
      <c r="C60" s="265">
        <f t="shared" si="3"/>
        <v>47405</v>
      </c>
      <c r="D60" s="261">
        <f t="shared" si="0"/>
        <v>10</v>
      </c>
      <c r="E60" s="261" t="str">
        <f>IF(ISERROR(MATCH(D60,'Simulador CHIP Final'!$H$16:$H$17,0))=FALSE,"C",IF(ISERROR(MATCH(D60,'Simulador CHIP Final'!$H$18:$H$19,0))=FALSE,"D",""))</f>
        <v/>
      </c>
      <c r="F60" s="264" t="e">
        <f>IF(E60="C",0,IF(E60 ="D",ROUND(1/((1+'Simulador CHIP Final'!$Q$13)^A60),9) * 2,ROUND(1/((1+'Simulador CHIP Final'!$Q$13)^A60),9)))</f>
        <v>#DIV/0!</v>
      </c>
      <c r="G60" s="264" t="e">
        <f t="shared" si="4"/>
        <v>#DIV/0!</v>
      </c>
    </row>
    <row r="61" spans="1:7" x14ac:dyDescent="0.25">
      <c r="A61" s="261">
        <f t="shared" si="5"/>
        <v>58</v>
      </c>
      <c r="B61" s="262">
        <f t="shared" si="2"/>
        <v>58</v>
      </c>
      <c r="C61" s="265">
        <f t="shared" si="3"/>
        <v>47436</v>
      </c>
      <c r="D61" s="261">
        <f t="shared" si="0"/>
        <v>11</v>
      </c>
      <c r="E61" s="261" t="str">
        <f>IF(ISERROR(MATCH(D61,'Simulador CHIP Final'!$H$16:$H$17,0))=FALSE,"C",IF(ISERROR(MATCH(D61,'Simulador CHIP Final'!$H$18:$H$19,0))=FALSE,"D",""))</f>
        <v/>
      </c>
      <c r="F61" s="264" t="e">
        <f>IF(E61="C",0,IF(E61 ="D",ROUND(1/((1+'Simulador CHIP Final'!$Q$13)^A61),9) * 2,ROUND(1/((1+'Simulador CHIP Final'!$Q$13)^A61),9)))</f>
        <v>#DIV/0!</v>
      </c>
      <c r="G61" s="264" t="e">
        <f t="shared" si="4"/>
        <v>#DIV/0!</v>
      </c>
    </row>
    <row r="62" spans="1:7" x14ac:dyDescent="0.25">
      <c r="A62" s="261">
        <f t="shared" si="5"/>
        <v>59</v>
      </c>
      <c r="B62" s="262">
        <f t="shared" si="2"/>
        <v>59</v>
      </c>
      <c r="C62" s="265">
        <f t="shared" si="3"/>
        <v>47466</v>
      </c>
      <c r="D62" s="261">
        <f t="shared" si="0"/>
        <v>12</v>
      </c>
      <c r="E62" s="261" t="str">
        <f>IF(ISERROR(MATCH(D62,'Simulador CHIP Final'!$H$16:$H$17,0))=FALSE,"C",IF(ISERROR(MATCH(D62,'Simulador CHIP Final'!$H$18:$H$19,0))=FALSE,"D",""))</f>
        <v/>
      </c>
      <c r="F62" s="264" t="e">
        <f>IF(E62="C",0,IF(E62 ="D",ROUND(1/((1+'Simulador CHIP Final'!$Q$13)^A62),9) * 2,ROUND(1/((1+'Simulador CHIP Final'!$Q$13)^A62),9)))</f>
        <v>#DIV/0!</v>
      </c>
      <c r="G62" s="264" t="e">
        <f t="shared" si="4"/>
        <v>#DIV/0!</v>
      </c>
    </row>
    <row r="63" spans="1:7" x14ac:dyDescent="0.25">
      <c r="A63" s="261">
        <f t="shared" si="5"/>
        <v>60</v>
      </c>
      <c r="B63" s="262">
        <f t="shared" si="2"/>
        <v>60</v>
      </c>
      <c r="C63" s="265">
        <f t="shared" si="3"/>
        <v>47497</v>
      </c>
      <c r="D63" s="261">
        <f t="shared" si="0"/>
        <v>1</v>
      </c>
      <c r="E63" s="261" t="str">
        <f>IF(ISERROR(MATCH(D63,'Simulador CHIP Final'!$H$16:$H$17,0))=FALSE,"C",IF(ISERROR(MATCH(D63,'Simulador CHIP Final'!$H$18:$H$19,0))=FALSE,"D",""))</f>
        <v/>
      </c>
      <c r="F63" s="264" t="e">
        <f>IF(E63="C",0,IF(E63 ="D",ROUND(1/((1+'Simulador CHIP Final'!$Q$13)^A63),9) * 2,ROUND(1/((1+'Simulador CHIP Final'!$Q$13)^A63),9)))</f>
        <v>#DIV/0!</v>
      </c>
      <c r="G63" s="264" t="e">
        <f t="shared" si="4"/>
        <v>#DIV/0!</v>
      </c>
    </row>
    <row r="64" spans="1:7" x14ac:dyDescent="0.25">
      <c r="A64" s="261">
        <f t="shared" si="5"/>
        <v>61</v>
      </c>
      <c r="B64" s="262">
        <f t="shared" si="2"/>
        <v>61</v>
      </c>
      <c r="C64" s="265">
        <f t="shared" si="3"/>
        <v>47528</v>
      </c>
      <c r="D64" s="261">
        <f t="shared" si="0"/>
        <v>2</v>
      </c>
      <c r="E64" s="261" t="str">
        <f>IF(ISERROR(MATCH(D64,'Simulador CHIP Final'!$H$16:$H$17,0))=FALSE,"C",IF(ISERROR(MATCH(D64,'Simulador CHIP Final'!$H$18:$H$19,0))=FALSE,"D",""))</f>
        <v/>
      </c>
      <c r="F64" s="264" t="e">
        <f>IF(E64="C",0,IF(E64 ="D",ROUND(1/((1+'Simulador CHIP Final'!$Q$13)^A64),9) * 2,ROUND(1/((1+'Simulador CHIP Final'!$Q$13)^A64),9)))</f>
        <v>#DIV/0!</v>
      </c>
      <c r="G64" s="264" t="e">
        <f t="shared" si="4"/>
        <v>#DIV/0!</v>
      </c>
    </row>
    <row r="65" spans="1:7" x14ac:dyDescent="0.25">
      <c r="A65" s="261">
        <f t="shared" si="5"/>
        <v>62</v>
      </c>
      <c r="B65" s="262">
        <f t="shared" si="2"/>
        <v>62</v>
      </c>
      <c r="C65" s="265">
        <f t="shared" si="3"/>
        <v>47556</v>
      </c>
      <c r="D65" s="261">
        <f t="shared" si="0"/>
        <v>3</v>
      </c>
      <c r="E65" s="261" t="str">
        <f>IF(ISERROR(MATCH(D65,'Simulador CHIP Final'!$H$16:$H$17,0))=FALSE,"C",IF(ISERROR(MATCH(D65,'Simulador CHIP Final'!$H$18:$H$19,0))=FALSE,"D",""))</f>
        <v/>
      </c>
      <c r="F65" s="264" t="e">
        <f>IF(E65="C",0,IF(E65 ="D",ROUND(1/((1+'Simulador CHIP Final'!$Q$13)^A65),9) * 2,ROUND(1/((1+'Simulador CHIP Final'!$Q$13)^A65),9)))</f>
        <v>#DIV/0!</v>
      </c>
      <c r="G65" s="264" t="e">
        <f t="shared" si="4"/>
        <v>#DIV/0!</v>
      </c>
    </row>
    <row r="66" spans="1:7" x14ac:dyDescent="0.25">
      <c r="A66" s="261">
        <f t="shared" si="5"/>
        <v>63</v>
      </c>
      <c r="B66" s="262">
        <f t="shared" si="2"/>
        <v>63</v>
      </c>
      <c r="C66" s="265">
        <f t="shared" si="3"/>
        <v>47587</v>
      </c>
      <c r="D66" s="261">
        <f t="shared" si="0"/>
        <v>4</v>
      </c>
      <c r="E66" s="261" t="str">
        <f>IF(ISERROR(MATCH(D66,'Simulador CHIP Final'!$H$16:$H$17,0))=FALSE,"C",IF(ISERROR(MATCH(D66,'Simulador CHIP Final'!$H$18:$H$19,0))=FALSE,"D",""))</f>
        <v/>
      </c>
      <c r="F66" s="264" t="e">
        <f>IF(E66="C",0,IF(E66 ="D",ROUND(1/((1+'Simulador CHIP Final'!$Q$13)^A66),9) * 2,ROUND(1/((1+'Simulador CHIP Final'!$Q$13)^A66),9)))</f>
        <v>#DIV/0!</v>
      </c>
      <c r="G66" s="264" t="e">
        <f t="shared" si="4"/>
        <v>#DIV/0!</v>
      </c>
    </row>
    <row r="67" spans="1:7" x14ac:dyDescent="0.25">
      <c r="A67" s="261">
        <f t="shared" si="5"/>
        <v>64</v>
      </c>
      <c r="B67" s="262">
        <f t="shared" si="2"/>
        <v>64</v>
      </c>
      <c r="C67" s="265">
        <f t="shared" si="3"/>
        <v>47617</v>
      </c>
      <c r="D67" s="261">
        <f t="shared" si="0"/>
        <v>5</v>
      </c>
      <c r="E67" s="261" t="str">
        <f>IF(ISERROR(MATCH(D67,'Simulador CHIP Final'!$H$16:$H$17,0))=FALSE,"C",IF(ISERROR(MATCH(D67,'Simulador CHIP Final'!$H$18:$H$19,0))=FALSE,"D",""))</f>
        <v/>
      </c>
      <c r="F67" s="264" t="e">
        <f>IF(E67="C",0,IF(E67 ="D",ROUND(1/((1+'Simulador CHIP Final'!$Q$13)^A67),9) * 2,ROUND(1/((1+'Simulador CHIP Final'!$Q$13)^A67),9)))</f>
        <v>#DIV/0!</v>
      </c>
      <c r="G67" s="264" t="e">
        <f t="shared" si="4"/>
        <v>#DIV/0!</v>
      </c>
    </row>
    <row r="68" spans="1:7" x14ac:dyDescent="0.25">
      <c r="A68" s="261">
        <f t="shared" si="5"/>
        <v>65</v>
      </c>
      <c r="B68" s="262">
        <f t="shared" si="2"/>
        <v>65</v>
      </c>
      <c r="C68" s="265">
        <f t="shared" si="3"/>
        <v>47648</v>
      </c>
      <c r="D68" s="261">
        <f t="shared" ref="D68:D131" si="6">MONTH(C68)</f>
        <v>6</v>
      </c>
      <c r="E68" s="261" t="str">
        <f>IF(ISERROR(MATCH(D68,'Simulador CHIP Final'!$H$16:$H$17,0))=FALSE,"C",IF(ISERROR(MATCH(D68,'Simulador CHIP Final'!$H$18:$H$19,0))=FALSE,"D",""))</f>
        <v/>
      </c>
      <c r="F68" s="264" t="e">
        <f>IF(E68="C",0,IF(E68 ="D",ROUND(1/((1+'Simulador CHIP Final'!$Q$13)^A68),9) * 2,ROUND(1/((1+'Simulador CHIP Final'!$Q$13)^A68),9)))</f>
        <v>#DIV/0!</v>
      </c>
      <c r="G68" s="264" t="e">
        <f t="shared" si="4"/>
        <v>#DIV/0!</v>
      </c>
    </row>
    <row r="69" spans="1:7" x14ac:dyDescent="0.25">
      <c r="A69" s="261">
        <f t="shared" ref="A69:A132" si="7">A68+1</f>
        <v>66</v>
      </c>
      <c r="B69" s="262">
        <f t="shared" ref="B69:B132" si="8">IF(E69&lt;&gt;"C",IF(ISERROR(1+B68)=TRUE,1,1+B68),IF(ISNUMBER(B68),B68,1))</f>
        <v>66</v>
      </c>
      <c r="C69" s="265">
        <f t="shared" ref="C69:C132" si="9">DATE(YEAR(C68) + 1/12,MONTH(C68)+1,DAY(C68))</f>
        <v>47678</v>
      </c>
      <c r="D69" s="261">
        <f t="shared" si="6"/>
        <v>7</v>
      </c>
      <c r="E69" s="261" t="str">
        <f>IF(ISERROR(MATCH(D69,'Simulador CHIP Final'!$H$16:$H$17,0))=FALSE,"C",IF(ISERROR(MATCH(D69,'Simulador CHIP Final'!$H$18:$H$19,0))=FALSE,"D",""))</f>
        <v/>
      </c>
      <c r="F69" s="264" t="e">
        <f>IF(E69="C",0,IF(E69 ="D",ROUND(1/((1+'Simulador CHIP Final'!$Q$13)^A69),9) * 2,ROUND(1/((1+'Simulador CHIP Final'!$Q$13)^A69),9)))</f>
        <v>#DIV/0!</v>
      </c>
      <c r="G69" s="264" t="e">
        <f t="shared" si="4"/>
        <v>#DIV/0!</v>
      </c>
    </row>
    <row r="70" spans="1:7" x14ac:dyDescent="0.25">
      <c r="A70" s="261">
        <f t="shared" si="7"/>
        <v>67</v>
      </c>
      <c r="B70" s="262">
        <f t="shared" si="8"/>
        <v>67</v>
      </c>
      <c r="C70" s="265">
        <f t="shared" si="9"/>
        <v>47709</v>
      </c>
      <c r="D70" s="261">
        <f t="shared" si="6"/>
        <v>8</v>
      </c>
      <c r="E70" s="261" t="str">
        <f>IF(ISERROR(MATCH(D70,'Simulador CHIP Final'!$H$16:$H$17,0))=FALSE,"C",IF(ISERROR(MATCH(D70,'Simulador CHIP Final'!$H$18:$H$19,0))=FALSE,"D",""))</f>
        <v/>
      </c>
      <c r="F70" s="264" t="e">
        <f>IF(E70="C",0,IF(E70 ="D",ROUND(1/((1+'Simulador CHIP Final'!$Q$13)^A70),9) * 2,ROUND(1/((1+'Simulador CHIP Final'!$Q$13)^A70),9)))</f>
        <v>#DIV/0!</v>
      </c>
      <c r="G70" s="264" t="e">
        <f t="shared" ref="G70:G99" si="10">G69+ROUND(F70,9)</f>
        <v>#DIV/0!</v>
      </c>
    </row>
    <row r="71" spans="1:7" x14ac:dyDescent="0.25">
      <c r="A71" s="261">
        <f t="shared" si="7"/>
        <v>68</v>
      </c>
      <c r="B71" s="262">
        <f t="shared" si="8"/>
        <v>68</v>
      </c>
      <c r="C71" s="265">
        <f t="shared" si="9"/>
        <v>47740</v>
      </c>
      <c r="D71" s="261">
        <f t="shared" si="6"/>
        <v>9</v>
      </c>
      <c r="E71" s="261" t="str">
        <f>IF(ISERROR(MATCH(D71,'Simulador CHIP Final'!$H$16:$H$17,0))=FALSE,"C",IF(ISERROR(MATCH(D71,'Simulador CHIP Final'!$H$18:$H$19,0))=FALSE,"D",""))</f>
        <v/>
      </c>
      <c r="F71" s="264" t="e">
        <f>IF(E71="C",0,IF(E71 ="D",ROUND(1/((1+'Simulador CHIP Final'!$Q$13)^A71),9) * 2,ROUND(1/((1+'Simulador CHIP Final'!$Q$13)^A71),9)))</f>
        <v>#DIV/0!</v>
      </c>
      <c r="G71" s="264" t="e">
        <f t="shared" si="10"/>
        <v>#DIV/0!</v>
      </c>
    </row>
    <row r="72" spans="1:7" x14ac:dyDescent="0.25">
      <c r="A72" s="261">
        <f t="shared" si="7"/>
        <v>69</v>
      </c>
      <c r="B72" s="262">
        <f t="shared" si="8"/>
        <v>69</v>
      </c>
      <c r="C72" s="265">
        <f t="shared" si="9"/>
        <v>47770</v>
      </c>
      <c r="D72" s="261">
        <f t="shared" si="6"/>
        <v>10</v>
      </c>
      <c r="E72" s="261" t="str">
        <f>IF(ISERROR(MATCH(D72,'Simulador CHIP Final'!$H$16:$H$17,0))=FALSE,"C",IF(ISERROR(MATCH(D72,'Simulador CHIP Final'!$H$18:$H$19,0))=FALSE,"D",""))</f>
        <v/>
      </c>
      <c r="F72" s="264" t="e">
        <f>IF(E72="C",0,IF(E72 ="D",ROUND(1/((1+'Simulador CHIP Final'!$Q$13)^A72),9) * 2,ROUND(1/((1+'Simulador CHIP Final'!$Q$13)^A72),9)))</f>
        <v>#DIV/0!</v>
      </c>
      <c r="G72" s="264" t="e">
        <f t="shared" si="10"/>
        <v>#DIV/0!</v>
      </c>
    </row>
    <row r="73" spans="1:7" x14ac:dyDescent="0.25">
      <c r="A73" s="261">
        <f t="shared" si="7"/>
        <v>70</v>
      </c>
      <c r="B73" s="262">
        <f t="shared" si="8"/>
        <v>70</v>
      </c>
      <c r="C73" s="265">
        <f t="shared" si="9"/>
        <v>47801</v>
      </c>
      <c r="D73" s="261">
        <f t="shared" si="6"/>
        <v>11</v>
      </c>
      <c r="E73" s="261" t="str">
        <f>IF(ISERROR(MATCH(D73,'Simulador CHIP Final'!$H$16:$H$17,0))=FALSE,"C",IF(ISERROR(MATCH(D73,'Simulador CHIP Final'!$H$18:$H$19,0))=FALSE,"D",""))</f>
        <v/>
      </c>
      <c r="F73" s="264" t="e">
        <f>IF(E73="C",0,IF(E73 ="D",ROUND(1/((1+'Simulador CHIP Final'!$Q$13)^A73),9) * 2,ROUND(1/((1+'Simulador CHIP Final'!$Q$13)^A73),9)))</f>
        <v>#DIV/0!</v>
      </c>
      <c r="G73" s="264" t="e">
        <f t="shared" si="10"/>
        <v>#DIV/0!</v>
      </c>
    </row>
    <row r="74" spans="1:7" x14ac:dyDescent="0.25">
      <c r="A74" s="261">
        <f t="shared" si="7"/>
        <v>71</v>
      </c>
      <c r="B74" s="262">
        <f t="shared" si="8"/>
        <v>71</v>
      </c>
      <c r="C74" s="265">
        <f t="shared" si="9"/>
        <v>47831</v>
      </c>
      <c r="D74" s="261">
        <f t="shared" si="6"/>
        <v>12</v>
      </c>
      <c r="E74" s="261" t="str">
        <f>IF(ISERROR(MATCH(D74,'Simulador CHIP Final'!$H$16:$H$17,0))=FALSE,"C",IF(ISERROR(MATCH(D74,'Simulador CHIP Final'!$H$18:$H$19,0))=FALSE,"D",""))</f>
        <v/>
      </c>
      <c r="F74" s="264" t="e">
        <f>IF(E74="C",0,IF(E74 ="D",ROUND(1/((1+'Simulador CHIP Final'!$Q$13)^A74),9) * 2,ROUND(1/((1+'Simulador CHIP Final'!$Q$13)^A74),9)))</f>
        <v>#DIV/0!</v>
      </c>
      <c r="G74" s="264" t="e">
        <f t="shared" si="10"/>
        <v>#DIV/0!</v>
      </c>
    </row>
    <row r="75" spans="1:7" x14ac:dyDescent="0.25">
      <c r="A75" s="261">
        <f t="shared" si="7"/>
        <v>72</v>
      </c>
      <c r="B75" s="262">
        <f t="shared" si="8"/>
        <v>72</v>
      </c>
      <c r="C75" s="265">
        <f t="shared" si="9"/>
        <v>47862</v>
      </c>
      <c r="D75" s="261">
        <f t="shared" si="6"/>
        <v>1</v>
      </c>
      <c r="E75" s="261" t="str">
        <f>IF(ISERROR(MATCH(D75,'Simulador CHIP Final'!$H$16:$H$17,0))=FALSE,"C",IF(ISERROR(MATCH(D75,'Simulador CHIP Final'!$H$18:$H$19,0))=FALSE,"D",""))</f>
        <v/>
      </c>
      <c r="F75" s="264" t="e">
        <f>IF(E75="C",0,IF(E75 ="D",ROUND(1/((1+'Simulador CHIP Final'!$Q$13)^A75),9) * 2,ROUND(1/((1+'Simulador CHIP Final'!$Q$13)^A75),9)))</f>
        <v>#DIV/0!</v>
      </c>
      <c r="G75" s="264" t="e">
        <f t="shared" si="10"/>
        <v>#DIV/0!</v>
      </c>
    </row>
    <row r="76" spans="1:7" x14ac:dyDescent="0.25">
      <c r="A76" s="261">
        <f t="shared" si="7"/>
        <v>73</v>
      </c>
      <c r="B76" s="262">
        <f t="shared" si="8"/>
        <v>73</v>
      </c>
      <c r="C76" s="265">
        <f t="shared" si="9"/>
        <v>47893</v>
      </c>
      <c r="D76" s="261">
        <f t="shared" si="6"/>
        <v>2</v>
      </c>
      <c r="E76" s="261" t="str">
        <f>IF(ISERROR(MATCH(D76,'Simulador CHIP Final'!$H$16:$H$17,0))=FALSE,"C",IF(ISERROR(MATCH(D76,'Simulador CHIP Final'!$H$18:$H$19,0))=FALSE,"D",""))</f>
        <v/>
      </c>
      <c r="F76" s="264" t="e">
        <f>IF(E76="C",0,IF(E76 ="D",ROUND(1/((1+'Simulador CHIP Final'!$Q$13)^A76),9) * 2,ROUND(1/((1+'Simulador CHIP Final'!$Q$13)^A76),9)))</f>
        <v>#DIV/0!</v>
      </c>
      <c r="G76" s="264" t="e">
        <f t="shared" si="10"/>
        <v>#DIV/0!</v>
      </c>
    </row>
    <row r="77" spans="1:7" x14ac:dyDescent="0.25">
      <c r="A77" s="261">
        <f t="shared" si="7"/>
        <v>74</v>
      </c>
      <c r="B77" s="262">
        <f t="shared" si="8"/>
        <v>74</v>
      </c>
      <c r="C77" s="265">
        <f t="shared" si="9"/>
        <v>47921</v>
      </c>
      <c r="D77" s="261">
        <f t="shared" si="6"/>
        <v>3</v>
      </c>
      <c r="E77" s="261" t="str">
        <f>IF(ISERROR(MATCH(D77,'Simulador CHIP Final'!$H$16:$H$17,0))=FALSE,"C",IF(ISERROR(MATCH(D77,'Simulador CHIP Final'!$H$18:$H$19,0))=FALSE,"D",""))</f>
        <v/>
      </c>
      <c r="F77" s="264" t="e">
        <f>IF(E77="C",0,IF(E77 ="D",ROUND(1/((1+'Simulador CHIP Final'!$Q$13)^A77),9) * 2,ROUND(1/((1+'Simulador CHIP Final'!$Q$13)^A77),9)))</f>
        <v>#DIV/0!</v>
      </c>
      <c r="G77" s="264" t="e">
        <f t="shared" si="10"/>
        <v>#DIV/0!</v>
      </c>
    </row>
    <row r="78" spans="1:7" x14ac:dyDescent="0.25">
      <c r="A78" s="261">
        <f t="shared" si="7"/>
        <v>75</v>
      </c>
      <c r="B78" s="262">
        <f t="shared" si="8"/>
        <v>75</v>
      </c>
      <c r="C78" s="265">
        <f t="shared" si="9"/>
        <v>47952</v>
      </c>
      <c r="D78" s="261">
        <f t="shared" si="6"/>
        <v>4</v>
      </c>
      <c r="E78" s="261" t="str">
        <f>IF(ISERROR(MATCH(D78,'Simulador CHIP Final'!$H$16:$H$17,0))=FALSE,"C",IF(ISERROR(MATCH(D78,'Simulador CHIP Final'!$H$18:$H$19,0))=FALSE,"D",""))</f>
        <v/>
      </c>
      <c r="F78" s="264" t="e">
        <f>IF(E78="C",0,IF(E78 ="D",ROUND(1/((1+'Simulador CHIP Final'!$Q$13)^A78),9) * 2,ROUND(1/((1+'Simulador CHIP Final'!$Q$13)^A78),9)))</f>
        <v>#DIV/0!</v>
      </c>
      <c r="G78" s="264" t="e">
        <f t="shared" si="10"/>
        <v>#DIV/0!</v>
      </c>
    </row>
    <row r="79" spans="1:7" x14ac:dyDescent="0.25">
      <c r="A79" s="261">
        <f t="shared" si="7"/>
        <v>76</v>
      </c>
      <c r="B79" s="262">
        <f t="shared" si="8"/>
        <v>76</v>
      </c>
      <c r="C79" s="265">
        <f t="shared" si="9"/>
        <v>47982</v>
      </c>
      <c r="D79" s="261">
        <f t="shared" si="6"/>
        <v>5</v>
      </c>
      <c r="E79" s="261" t="str">
        <f>IF(ISERROR(MATCH(D79,'Simulador CHIP Final'!$H$16:$H$17,0))=FALSE,"C",IF(ISERROR(MATCH(D79,'Simulador CHIP Final'!$H$18:$H$19,0))=FALSE,"D",""))</f>
        <v/>
      </c>
      <c r="F79" s="264" t="e">
        <f>IF(E79="C",0,IF(E79 ="D",ROUND(1/((1+'Simulador CHIP Final'!$Q$13)^A79),9) * 2,ROUND(1/((1+'Simulador CHIP Final'!$Q$13)^A79),9)))</f>
        <v>#DIV/0!</v>
      </c>
      <c r="G79" s="264" t="e">
        <f t="shared" si="10"/>
        <v>#DIV/0!</v>
      </c>
    </row>
    <row r="80" spans="1:7" x14ac:dyDescent="0.25">
      <c r="A80" s="261">
        <f t="shared" si="7"/>
        <v>77</v>
      </c>
      <c r="B80" s="262">
        <f t="shared" si="8"/>
        <v>77</v>
      </c>
      <c r="C80" s="265">
        <f t="shared" si="9"/>
        <v>48013</v>
      </c>
      <c r="D80" s="261">
        <f t="shared" si="6"/>
        <v>6</v>
      </c>
      <c r="E80" s="261" t="str">
        <f>IF(ISERROR(MATCH(D80,'Simulador CHIP Final'!$H$16:$H$17,0))=FALSE,"C",IF(ISERROR(MATCH(D80,'Simulador CHIP Final'!$H$18:$H$19,0))=FALSE,"D",""))</f>
        <v/>
      </c>
      <c r="F80" s="264" t="e">
        <f>IF(E80="C",0,IF(E80 ="D",ROUND(1/((1+'Simulador CHIP Final'!$Q$13)^A80),9) * 2,ROUND(1/((1+'Simulador CHIP Final'!$Q$13)^A80),9)))</f>
        <v>#DIV/0!</v>
      </c>
      <c r="G80" s="264" t="e">
        <f t="shared" si="10"/>
        <v>#DIV/0!</v>
      </c>
    </row>
    <row r="81" spans="1:7" x14ac:dyDescent="0.25">
      <c r="A81" s="261">
        <f t="shared" si="7"/>
        <v>78</v>
      </c>
      <c r="B81" s="262">
        <f t="shared" si="8"/>
        <v>78</v>
      </c>
      <c r="C81" s="265">
        <f t="shared" si="9"/>
        <v>48043</v>
      </c>
      <c r="D81" s="261">
        <f t="shared" si="6"/>
        <v>7</v>
      </c>
      <c r="E81" s="261" t="str">
        <f>IF(ISERROR(MATCH(D81,'Simulador CHIP Final'!$H$16:$H$17,0))=FALSE,"C",IF(ISERROR(MATCH(D81,'Simulador CHIP Final'!$H$18:$H$19,0))=FALSE,"D",""))</f>
        <v/>
      </c>
      <c r="F81" s="264" t="e">
        <f>IF(E81="C",0,IF(E81 ="D",ROUND(1/((1+'Simulador CHIP Final'!$Q$13)^A81),9) * 2,ROUND(1/((1+'Simulador CHIP Final'!$Q$13)^A81),9)))</f>
        <v>#DIV/0!</v>
      </c>
      <c r="G81" s="264" t="e">
        <f t="shared" si="10"/>
        <v>#DIV/0!</v>
      </c>
    </row>
    <row r="82" spans="1:7" x14ac:dyDescent="0.25">
      <c r="A82" s="261">
        <f t="shared" si="7"/>
        <v>79</v>
      </c>
      <c r="B82" s="262">
        <f t="shared" si="8"/>
        <v>79</v>
      </c>
      <c r="C82" s="265">
        <f t="shared" si="9"/>
        <v>48074</v>
      </c>
      <c r="D82" s="261">
        <f t="shared" si="6"/>
        <v>8</v>
      </c>
      <c r="E82" s="261" t="str">
        <f>IF(ISERROR(MATCH(D82,'Simulador CHIP Final'!$H$16:$H$17,0))=FALSE,"C",IF(ISERROR(MATCH(D82,'Simulador CHIP Final'!$H$18:$H$19,0))=FALSE,"D",""))</f>
        <v/>
      </c>
      <c r="F82" s="264" t="e">
        <f>IF(E82="C",0,IF(E82 ="D",ROUND(1/((1+'Simulador CHIP Final'!$Q$13)^A82),9) * 2,ROUND(1/((1+'Simulador CHIP Final'!$Q$13)^A82),9)))</f>
        <v>#DIV/0!</v>
      </c>
      <c r="G82" s="264" t="e">
        <f t="shared" si="10"/>
        <v>#DIV/0!</v>
      </c>
    </row>
    <row r="83" spans="1:7" x14ac:dyDescent="0.25">
      <c r="A83" s="261">
        <f t="shared" si="7"/>
        <v>80</v>
      </c>
      <c r="B83" s="262">
        <f t="shared" si="8"/>
        <v>80</v>
      </c>
      <c r="C83" s="265">
        <f t="shared" si="9"/>
        <v>48105</v>
      </c>
      <c r="D83" s="261">
        <f t="shared" si="6"/>
        <v>9</v>
      </c>
      <c r="E83" s="261" t="str">
        <f>IF(ISERROR(MATCH(D83,'Simulador CHIP Final'!$H$16:$H$17,0))=FALSE,"C",IF(ISERROR(MATCH(D83,'Simulador CHIP Final'!$H$18:$H$19,0))=FALSE,"D",""))</f>
        <v/>
      </c>
      <c r="F83" s="264" t="e">
        <f>IF(E83="C",0,IF(E83 ="D",ROUND(1/((1+'Simulador CHIP Final'!$Q$13)^A83),9) * 2,ROUND(1/((1+'Simulador CHIP Final'!$Q$13)^A83),9)))</f>
        <v>#DIV/0!</v>
      </c>
      <c r="G83" s="264" t="e">
        <f t="shared" si="10"/>
        <v>#DIV/0!</v>
      </c>
    </row>
    <row r="84" spans="1:7" x14ac:dyDescent="0.25">
      <c r="A84" s="261">
        <f t="shared" si="7"/>
        <v>81</v>
      </c>
      <c r="B84" s="262">
        <f t="shared" si="8"/>
        <v>81</v>
      </c>
      <c r="C84" s="265">
        <f t="shared" si="9"/>
        <v>48135</v>
      </c>
      <c r="D84" s="261">
        <f t="shared" si="6"/>
        <v>10</v>
      </c>
      <c r="E84" s="261" t="str">
        <f>IF(ISERROR(MATCH(D84,'Simulador CHIP Final'!$H$16:$H$17,0))=FALSE,"C",IF(ISERROR(MATCH(D84,'Simulador CHIP Final'!$H$18:$H$19,0))=FALSE,"D",""))</f>
        <v/>
      </c>
      <c r="F84" s="264" t="e">
        <f>IF(E84="C",0,IF(E84 ="D",ROUND(1/((1+'Simulador CHIP Final'!$Q$13)^A84),9) * 2,ROUND(1/((1+'Simulador CHIP Final'!$Q$13)^A84),9)))</f>
        <v>#DIV/0!</v>
      </c>
      <c r="G84" s="264" t="e">
        <f t="shared" si="10"/>
        <v>#DIV/0!</v>
      </c>
    </row>
    <row r="85" spans="1:7" x14ac:dyDescent="0.25">
      <c r="A85" s="261">
        <f t="shared" si="7"/>
        <v>82</v>
      </c>
      <c r="B85" s="262">
        <f t="shared" si="8"/>
        <v>82</v>
      </c>
      <c r="C85" s="265">
        <f t="shared" si="9"/>
        <v>48166</v>
      </c>
      <c r="D85" s="261">
        <f t="shared" si="6"/>
        <v>11</v>
      </c>
      <c r="E85" s="261" t="str">
        <f>IF(ISERROR(MATCH(D85,'Simulador CHIP Final'!$H$16:$H$17,0))=FALSE,"C",IF(ISERROR(MATCH(D85,'Simulador CHIP Final'!$H$18:$H$19,0))=FALSE,"D",""))</f>
        <v/>
      </c>
      <c r="F85" s="264" t="e">
        <f>IF(E85="C",0,IF(E85 ="D",ROUND(1/((1+'Simulador CHIP Final'!$Q$13)^A85),9) * 2,ROUND(1/((1+'Simulador CHIP Final'!$Q$13)^A85),9)))</f>
        <v>#DIV/0!</v>
      </c>
      <c r="G85" s="264" t="e">
        <f t="shared" si="10"/>
        <v>#DIV/0!</v>
      </c>
    </row>
    <row r="86" spans="1:7" x14ac:dyDescent="0.25">
      <c r="A86" s="261">
        <f t="shared" si="7"/>
        <v>83</v>
      </c>
      <c r="B86" s="262">
        <f t="shared" si="8"/>
        <v>83</v>
      </c>
      <c r="C86" s="265">
        <f t="shared" si="9"/>
        <v>48196</v>
      </c>
      <c r="D86" s="261">
        <f t="shared" si="6"/>
        <v>12</v>
      </c>
      <c r="E86" s="261" t="str">
        <f>IF(ISERROR(MATCH(D86,'Simulador CHIP Final'!$H$16:$H$17,0))=FALSE,"C",IF(ISERROR(MATCH(D86,'Simulador CHIP Final'!$H$18:$H$19,0))=FALSE,"D",""))</f>
        <v/>
      </c>
      <c r="F86" s="264" t="e">
        <f>IF(E86="C",0,IF(E86 ="D",ROUND(1/((1+'Simulador CHIP Final'!$Q$13)^A86),9) * 2,ROUND(1/((1+'Simulador CHIP Final'!$Q$13)^A86),9)))</f>
        <v>#DIV/0!</v>
      </c>
      <c r="G86" s="264" t="e">
        <f t="shared" si="10"/>
        <v>#DIV/0!</v>
      </c>
    </row>
    <row r="87" spans="1:7" x14ac:dyDescent="0.25">
      <c r="A87" s="261">
        <f t="shared" si="7"/>
        <v>84</v>
      </c>
      <c r="B87" s="262">
        <f t="shared" si="8"/>
        <v>84</v>
      </c>
      <c r="C87" s="265">
        <f t="shared" si="9"/>
        <v>48227</v>
      </c>
      <c r="D87" s="261">
        <f t="shared" si="6"/>
        <v>1</v>
      </c>
      <c r="E87" s="261" t="str">
        <f>IF(ISERROR(MATCH(D87,'Simulador CHIP Final'!$H$16:$H$17,0))=FALSE,"C",IF(ISERROR(MATCH(D87,'Simulador CHIP Final'!$H$18:$H$19,0))=FALSE,"D",""))</f>
        <v/>
      </c>
      <c r="F87" s="264" t="e">
        <f>IF(E87="C",0,IF(E87 ="D",ROUND(1/((1+'Simulador CHIP Final'!$Q$13)^A87),9) * 2,ROUND(1/((1+'Simulador CHIP Final'!$Q$13)^A87),9)))</f>
        <v>#DIV/0!</v>
      </c>
      <c r="G87" s="264" t="e">
        <f t="shared" si="10"/>
        <v>#DIV/0!</v>
      </c>
    </row>
    <row r="88" spans="1:7" x14ac:dyDescent="0.25">
      <c r="A88" s="261">
        <f t="shared" si="7"/>
        <v>85</v>
      </c>
      <c r="B88" s="262">
        <f t="shared" si="8"/>
        <v>85</v>
      </c>
      <c r="C88" s="265">
        <f t="shared" si="9"/>
        <v>48258</v>
      </c>
      <c r="D88" s="261">
        <f t="shared" si="6"/>
        <v>2</v>
      </c>
      <c r="E88" s="261" t="str">
        <f>IF(ISERROR(MATCH(D88,'Simulador CHIP Final'!$H$16:$H$17,0))=FALSE,"C",IF(ISERROR(MATCH(D88,'Simulador CHIP Final'!$H$18:$H$19,0))=FALSE,"D",""))</f>
        <v/>
      </c>
      <c r="F88" s="264" t="e">
        <f>IF(E88="C",0,IF(E88 ="D",ROUND(1/((1+'Simulador CHIP Final'!$Q$13)^A88),9) * 2,ROUND(1/((1+'Simulador CHIP Final'!$Q$13)^A88),9)))</f>
        <v>#DIV/0!</v>
      </c>
      <c r="G88" s="264" t="e">
        <f t="shared" si="10"/>
        <v>#DIV/0!</v>
      </c>
    </row>
    <row r="89" spans="1:7" x14ac:dyDescent="0.25">
      <c r="A89" s="261">
        <f t="shared" si="7"/>
        <v>86</v>
      </c>
      <c r="B89" s="262">
        <f t="shared" si="8"/>
        <v>86</v>
      </c>
      <c r="C89" s="265">
        <f t="shared" si="9"/>
        <v>48287</v>
      </c>
      <c r="D89" s="261">
        <f t="shared" si="6"/>
        <v>3</v>
      </c>
      <c r="E89" s="261" t="str">
        <f>IF(ISERROR(MATCH(D89,'Simulador CHIP Final'!$H$16:$H$17,0))=FALSE,"C",IF(ISERROR(MATCH(D89,'Simulador CHIP Final'!$H$18:$H$19,0))=FALSE,"D",""))</f>
        <v/>
      </c>
      <c r="F89" s="264" t="e">
        <f>IF(E89="C",0,IF(E89 ="D",ROUND(1/((1+'Simulador CHIP Final'!$Q$13)^A89),9) * 2,ROUND(1/((1+'Simulador CHIP Final'!$Q$13)^A89),9)))</f>
        <v>#DIV/0!</v>
      </c>
      <c r="G89" s="264" t="e">
        <f t="shared" si="10"/>
        <v>#DIV/0!</v>
      </c>
    </row>
    <row r="90" spans="1:7" x14ac:dyDescent="0.25">
      <c r="A90" s="261">
        <f t="shared" si="7"/>
        <v>87</v>
      </c>
      <c r="B90" s="262">
        <f t="shared" si="8"/>
        <v>87</v>
      </c>
      <c r="C90" s="265">
        <f t="shared" si="9"/>
        <v>48318</v>
      </c>
      <c r="D90" s="261">
        <f t="shared" si="6"/>
        <v>4</v>
      </c>
      <c r="E90" s="261" t="str">
        <f>IF(ISERROR(MATCH(D90,'Simulador CHIP Final'!$H$16:$H$17,0))=FALSE,"C",IF(ISERROR(MATCH(D90,'Simulador CHIP Final'!$H$18:$H$19,0))=FALSE,"D",""))</f>
        <v/>
      </c>
      <c r="F90" s="264" t="e">
        <f>IF(E90="C",0,IF(E90 ="D",ROUND(1/((1+'Simulador CHIP Final'!$Q$13)^A90),9) * 2,ROUND(1/((1+'Simulador CHIP Final'!$Q$13)^A90),9)))</f>
        <v>#DIV/0!</v>
      </c>
      <c r="G90" s="264" t="e">
        <f t="shared" si="10"/>
        <v>#DIV/0!</v>
      </c>
    </row>
    <row r="91" spans="1:7" x14ac:dyDescent="0.25">
      <c r="A91" s="261">
        <f t="shared" si="7"/>
        <v>88</v>
      </c>
      <c r="B91" s="262">
        <f t="shared" si="8"/>
        <v>88</v>
      </c>
      <c r="C91" s="265">
        <f t="shared" si="9"/>
        <v>48348</v>
      </c>
      <c r="D91" s="261">
        <f t="shared" si="6"/>
        <v>5</v>
      </c>
      <c r="E91" s="261" t="str">
        <f>IF(ISERROR(MATCH(D91,'Simulador CHIP Final'!$H$16:$H$17,0))=FALSE,"C",IF(ISERROR(MATCH(D91,'Simulador CHIP Final'!$H$18:$H$19,0))=FALSE,"D",""))</f>
        <v/>
      </c>
      <c r="F91" s="264" t="e">
        <f>IF(E91="C",0,IF(E91 ="D",ROUND(1/((1+'Simulador CHIP Final'!$Q$13)^A91),9) * 2,ROUND(1/((1+'Simulador CHIP Final'!$Q$13)^A91),9)))</f>
        <v>#DIV/0!</v>
      </c>
      <c r="G91" s="264" t="e">
        <f t="shared" si="10"/>
        <v>#DIV/0!</v>
      </c>
    </row>
    <row r="92" spans="1:7" x14ac:dyDescent="0.25">
      <c r="A92" s="261">
        <f t="shared" si="7"/>
        <v>89</v>
      </c>
      <c r="B92" s="262">
        <f t="shared" si="8"/>
        <v>89</v>
      </c>
      <c r="C92" s="265">
        <f t="shared" si="9"/>
        <v>48379</v>
      </c>
      <c r="D92" s="261">
        <f t="shared" si="6"/>
        <v>6</v>
      </c>
      <c r="E92" s="261" t="str">
        <f>IF(ISERROR(MATCH(D92,'Simulador CHIP Final'!$H$16:$H$17,0))=FALSE,"C",IF(ISERROR(MATCH(D92,'Simulador CHIP Final'!$H$18:$H$19,0))=FALSE,"D",""))</f>
        <v/>
      </c>
      <c r="F92" s="264" t="e">
        <f>IF(E92="C",0,IF(E92 ="D",ROUND(1/((1+'Simulador CHIP Final'!$Q$13)^A92),9) * 2,ROUND(1/((1+'Simulador CHIP Final'!$Q$13)^A92),9)))</f>
        <v>#DIV/0!</v>
      </c>
      <c r="G92" s="264" t="e">
        <f t="shared" si="10"/>
        <v>#DIV/0!</v>
      </c>
    </row>
    <row r="93" spans="1:7" x14ac:dyDescent="0.25">
      <c r="A93" s="261">
        <f t="shared" si="7"/>
        <v>90</v>
      </c>
      <c r="B93" s="262">
        <f t="shared" si="8"/>
        <v>90</v>
      </c>
      <c r="C93" s="265">
        <f t="shared" si="9"/>
        <v>48409</v>
      </c>
      <c r="D93" s="261">
        <f t="shared" si="6"/>
        <v>7</v>
      </c>
      <c r="E93" s="261" t="str">
        <f>IF(ISERROR(MATCH(D93,'Simulador CHIP Final'!$H$16:$H$17,0))=FALSE,"C",IF(ISERROR(MATCH(D93,'Simulador CHIP Final'!$H$18:$H$19,0))=FALSE,"D",""))</f>
        <v/>
      </c>
      <c r="F93" s="264" t="e">
        <f>IF(E93="C",0,IF(E93 ="D",ROUND(1/((1+'Simulador CHIP Final'!$Q$13)^A93),9) * 2,ROUND(1/((1+'Simulador CHIP Final'!$Q$13)^A93),9)))</f>
        <v>#DIV/0!</v>
      </c>
      <c r="G93" s="264" t="e">
        <f t="shared" si="10"/>
        <v>#DIV/0!</v>
      </c>
    </row>
    <row r="94" spans="1:7" x14ac:dyDescent="0.25">
      <c r="A94" s="261">
        <f t="shared" si="7"/>
        <v>91</v>
      </c>
      <c r="B94" s="262">
        <f t="shared" si="8"/>
        <v>91</v>
      </c>
      <c r="C94" s="265">
        <f t="shared" si="9"/>
        <v>48440</v>
      </c>
      <c r="D94" s="261">
        <f t="shared" si="6"/>
        <v>8</v>
      </c>
      <c r="E94" s="261" t="str">
        <f>IF(ISERROR(MATCH(D94,'Simulador CHIP Final'!$H$16:$H$17,0))=FALSE,"C",IF(ISERROR(MATCH(D94,'Simulador CHIP Final'!$H$18:$H$19,0))=FALSE,"D",""))</f>
        <v/>
      </c>
      <c r="F94" s="264" t="e">
        <f>IF(E94="C",0,IF(E94 ="D",ROUND(1/((1+'Simulador CHIP Final'!$Q$13)^A94),9) * 2,ROUND(1/((1+'Simulador CHIP Final'!$Q$13)^A94),9)))</f>
        <v>#DIV/0!</v>
      </c>
      <c r="G94" s="264" t="e">
        <f t="shared" si="10"/>
        <v>#DIV/0!</v>
      </c>
    </row>
    <row r="95" spans="1:7" x14ac:dyDescent="0.25">
      <c r="A95" s="261">
        <f t="shared" si="7"/>
        <v>92</v>
      </c>
      <c r="B95" s="262">
        <f t="shared" si="8"/>
        <v>92</v>
      </c>
      <c r="C95" s="265">
        <f t="shared" si="9"/>
        <v>48471</v>
      </c>
      <c r="D95" s="261">
        <f t="shared" si="6"/>
        <v>9</v>
      </c>
      <c r="E95" s="261" t="str">
        <f>IF(ISERROR(MATCH(D95,'Simulador CHIP Final'!$H$16:$H$17,0))=FALSE,"C",IF(ISERROR(MATCH(D95,'Simulador CHIP Final'!$H$18:$H$19,0))=FALSE,"D",""))</f>
        <v/>
      </c>
      <c r="F95" s="264" t="e">
        <f>IF(E95="C",0,IF(E95 ="D",ROUND(1/((1+'Simulador CHIP Final'!$Q$13)^A95),9) * 2,ROUND(1/((1+'Simulador CHIP Final'!$Q$13)^A95),9)))</f>
        <v>#DIV/0!</v>
      </c>
      <c r="G95" s="264" t="e">
        <f t="shared" si="10"/>
        <v>#DIV/0!</v>
      </c>
    </row>
    <row r="96" spans="1:7" x14ac:dyDescent="0.25">
      <c r="A96" s="261">
        <f t="shared" si="7"/>
        <v>93</v>
      </c>
      <c r="B96" s="262">
        <f t="shared" si="8"/>
        <v>93</v>
      </c>
      <c r="C96" s="265">
        <f t="shared" si="9"/>
        <v>48501</v>
      </c>
      <c r="D96" s="261">
        <f t="shared" si="6"/>
        <v>10</v>
      </c>
      <c r="E96" s="261" t="str">
        <f>IF(ISERROR(MATCH(D96,'Simulador CHIP Final'!$H$16:$H$17,0))=FALSE,"C",IF(ISERROR(MATCH(D96,'Simulador CHIP Final'!$H$18:$H$19,0))=FALSE,"D",""))</f>
        <v/>
      </c>
      <c r="F96" s="264" t="e">
        <f>IF(E96="C",0,IF(E96 ="D",ROUND(1/((1+'Simulador CHIP Final'!$Q$13)^A96),9) * 2,ROUND(1/((1+'Simulador CHIP Final'!$Q$13)^A96),9)))</f>
        <v>#DIV/0!</v>
      </c>
      <c r="G96" s="264" t="e">
        <f t="shared" si="10"/>
        <v>#DIV/0!</v>
      </c>
    </row>
    <row r="97" spans="1:7" x14ac:dyDescent="0.25">
      <c r="A97" s="261">
        <f t="shared" si="7"/>
        <v>94</v>
      </c>
      <c r="B97" s="262">
        <f t="shared" si="8"/>
        <v>94</v>
      </c>
      <c r="C97" s="265">
        <f t="shared" si="9"/>
        <v>48532</v>
      </c>
      <c r="D97" s="261">
        <f t="shared" si="6"/>
        <v>11</v>
      </c>
      <c r="E97" s="261" t="str">
        <f>IF(ISERROR(MATCH(D97,'Simulador CHIP Final'!$H$16:$H$17,0))=FALSE,"C",IF(ISERROR(MATCH(D97,'Simulador CHIP Final'!$H$18:$H$19,0))=FALSE,"D",""))</f>
        <v/>
      </c>
      <c r="F97" s="264" t="e">
        <f>IF(E97="C",0,IF(E97 ="D",ROUND(1/((1+'Simulador CHIP Final'!$Q$13)^A97),9) * 2,ROUND(1/((1+'Simulador CHIP Final'!$Q$13)^A97),9)))</f>
        <v>#DIV/0!</v>
      </c>
      <c r="G97" s="264" t="e">
        <f t="shared" si="10"/>
        <v>#DIV/0!</v>
      </c>
    </row>
    <row r="98" spans="1:7" x14ac:dyDescent="0.25">
      <c r="A98" s="261">
        <f t="shared" si="7"/>
        <v>95</v>
      </c>
      <c r="B98" s="262">
        <f t="shared" si="8"/>
        <v>95</v>
      </c>
      <c r="C98" s="265">
        <f t="shared" si="9"/>
        <v>48562</v>
      </c>
      <c r="D98" s="261">
        <f t="shared" si="6"/>
        <v>12</v>
      </c>
      <c r="E98" s="261" t="str">
        <f>IF(ISERROR(MATCH(D98,'Simulador CHIP Final'!$H$16:$H$17,0))=FALSE,"C",IF(ISERROR(MATCH(D98,'Simulador CHIP Final'!$H$18:$H$19,0))=FALSE,"D",""))</f>
        <v/>
      </c>
      <c r="F98" s="264" t="e">
        <f>IF(E98="C",0,IF(E98 ="D",ROUND(1/((1+'Simulador CHIP Final'!$Q$13)^A98),9) * 2,ROUND(1/((1+'Simulador CHIP Final'!$Q$13)^A98),9)))</f>
        <v>#DIV/0!</v>
      </c>
      <c r="G98" s="264" t="e">
        <f t="shared" si="10"/>
        <v>#DIV/0!</v>
      </c>
    </row>
    <row r="99" spans="1:7" x14ac:dyDescent="0.25">
      <c r="A99" s="261">
        <f t="shared" si="7"/>
        <v>96</v>
      </c>
      <c r="B99" s="262">
        <f t="shared" si="8"/>
        <v>96</v>
      </c>
      <c r="C99" s="265">
        <f t="shared" si="9"/>
        <v>48593</v>
      </c>
      <c r="D99" s="261">
        <f t="shared" si="6"/>
        <v>1</v>
      </c>
      <c r="E99" s="261" t="str">
        <f>IF(ISERROR(MATCH(D99,'Simulador CHIP Final'!$H$16:$H$17,0))=FALSE,"C",IF(ISERROR(MATCH(D99,'Simulador CHIP Final'!$H$18:$H$19,0))=FALSE,"D",""))</f>
        <v/>
      </c>
      <c r="F99" s="264" t="e">
        <f>IF(E99="C",0,IF(E99 ="D",ROUND(1/((1+'Simulador CHIP Final'!$Q$13)^A99),9) * 2,ROUND(1/((1+'Simulador CHIP Final'!$Q$13)^A99),9)))</f>
        <v>#DIV/0!</v>
      </c>
      <c r="G99" s="264" t="e">
        <f t="shared" si="10"/>
        <v>#DIV/0!</v>
      </c>
    </row>
    <row r="100" spans="1:7" x14ac:dyDescent="0.25">
      <c r="A100" s="261">
        <f t="shared" si="7"/>
        <v>97</v>
      </c>
      <c r="B100" s="262">
        <f t="shared" si="8"/>
        <v>97</v>
      </c>
      <c r="C100" s="265">
        <f t="shared" si="9"/>
        <v>48624</v>
      </c>
      <c r="D100" s="261">
        <f t="shared" si="6"/>
        <v>2</v>
      </c>
      <c r="E100" s="261" t="str">
        <f>IF(ISERROR(MATCH(D100,'Simulador CHIP Final'!$H$16:$H$17,0))=FALSE,"C",IF(ISERROR(MATCH(D100,'Simulador CHIP Final'!$H$18:$H$19,0))=FALSE,"D",""))</f>
        <v/>
      </c>
      <c r="F100" s="264" t="e">
        <f>IF(E100="C",0,IF(E100 ="D",ROUND(1/((1+'Simulador CHIP Final'!$Q$13)^A100),9) * 2,ROUND(1/((1+'Simulador CHIP Final'!$Q$13)^A100),9)))</f>
        <v>#DIV/0!</v>
      </c>
      <c r="G100" s="264" t="e">
        <f t="shared" ref="G100:G163" si="11">G99+ROUND(F100,9)</f>
        <v>#DIV/0!</v>
      </c>
    </row>
    <row r="101" spans="1:7" x14ac:dyDescent="0.25">
      <c r="A101" s="261">
        <f t="shared" si="7"/>
        <v>98</v>
      </c>
      <c r="B101" s="262">
        <f t="shared" si="8"/>
        <v>98</v>
      </c>
      <c r="C101" s="265">
        <f t="shared" si="9"/>
        <v>48652</v>
      </c>
      <c r="D101" s="261">
        <f t="shared" si="6"/>
        <v>3</v>
      </c>
      <c r="E101" s="261" t="str">
        <f>IF(ISERROR(MATCH(D101,'Simulador CHIP Final'!$H$16:$H$17,0))=FALSE,"C",IF(ISERROR(MATCH(D101,'Simulador CHIP Final'!$H$18:$H$19,0))=FALSE,"D",""))</f>
        <v/>
      </c>
      <c r="F101" s="264" t="e">
        <f>IF(E101="C",0,IF(E101 ="D",ROUND(1/((1+'Simulador CHIP Final'!$Q$13)^A101),9) * 2,ROUND(1/((1+'Simulador CHIP Final'!$Q$13)^A101),9)))</f>
        <v>#DIV/0!</v>
      </c>
      <c r="G101" s="264" t="e">
        <f t="shared" si="11"/>
        <v>#DIV/0!</v>
      </c>
    </row>
    <row r="102" spans="1:7" x14ac:dyDescent="0.25">
      <c r="A102" s="261">
        <f t="shared" si="7"/>
        <v>99</v>
      </c>
      <c r="B102" s="262">
        <f t="shared" si="8"/>
        <v>99</v>
      </c>
      <c r="C102" s="265">
        <f t="shared" si="9"/>
        <v>48683</v>
      </c>
      <c r="D102" s="261">
        <f t="shared" si="6"/>
        <v>4</v>
      </c>
      <c r="E102" s="261" t="str">
        <f>IF(ISERROR(MATCH(D102,'Simulador CHIP Final'!$H$16:$H$17,0))=FALSE,"C",IF(ISERROR(MATCH(D102,'Simulador CHIP Final'!$H$18:$H$19,0))=FALSE,"D",""))</f>
        <v/>
      </c>
      <c r="F102" s="264" t="e">
        <f>IF(E102="C",0,IF(E102 ="D",ROUND(1/((1+'Simulador CHIP Final'!$Q$13)^A102),9) * 2,ROUND(1/((1+'Simulador CHIP Final'!$Q$13)^A102),9)))</f>
        <v>#DIV/0!</v>
      </c>
      <c r="G102" s="264" t="e">
        <f t="shared" si="11"/>
        <v>#DIV/0!</v>
      </c>
    </row>
    <row r="103" spans="1:7" x14ac:dyDescent="0.25">
      <c r="A103" s="261">
        <f t="shared" si="7"/>
        <v>100</v>
      </c>
      <c r="B103" s="262">
        <f t="shared" si="8"/>
        <v>100</v>
      </c>
      <c r="C103" s="265">
        <f t="shared" si="9"/>
        <v>48713</v>
      </c>
      <c r="D103" s="261">
        <f t="shared" si="6"/>
        <v>5</v>
      </c>
      <c r="E103" s="261" t="str">
        <f>IF(ISERROR(MATCH(D103,'Simulador CHIP Final'!$H$16:$H$17,0))=FALSE,"C",IF(ISERROR(MATCH(D103,'Simulador CHIP Final'!$H$18:$H$19,0))=FALSE,"D",""))</f>
        <v/>
      </c>
      <c r="F103" s="264" t="e">
        <f>IF(E103="C",0,IF(E103 ="D",ROUND(1/((1+'Simulador CHIP Final'!$Q$13)^A103),9) * 2,ROUND(1/((1+'Simulador CHIP Final'!$Q$13)^A103),9)))</f>
        <v>#DIV/0!</v>
      </c>
      <c r="G103" s="264" t="e">
        <f t="shared" si="11"/>
        <v>#DIV/0!</v>
      </c>
    </row>
    <row r="104" spans="1:7" x14ac:dyDescent="0.25">
      <c r="A104" s="261">
        <f t="shared" si="7"/>
        <v>101</v>
      </c>
      <c r="B104" s="262">
        <f t="shared" si="8"/>
        <v>101</v>
      </c>
      <c r="C104" s="265">
        <f t="shared" si="9"/>
        <v>48744</v>
      </c>
      <c r="D104" s="261">
        <f t="shared" si="6"/>
        <v>6</v>
      </c>
      <c r="E104" s="261" t="str">
        <f>IF(ISERROR(MATCH(D104,'Simulador CHIP Final'!$H$16:$H$17,0))=FALSE,"C",IF(ISERROR(MATCH(D104,'Simulador CHIP Final'!$H$18:$H$19,0))=FALSE,"D",""))</f>
        <v/>
      </c>
      <c r="F104" s="264" t="e">
        <f>IF(E104="C",0,IF(E104 ="D",ROUND(1/((1+'Simulador CHIP Final'!$Q$13)^A104),9) * 2,ROUND(1/((1+'Simulador CHIP Final'!$Q$13)^A104),9)))</f>
        <v>#DIV/0!</v>
      </c>
      <c r="G104" s="264" t="e">
        <f t="shared" si="11"/>
        <v>#DIV/0!</v>
      </c>
    </row>
    <row r="105" spans="1:7" x14ac:dyDescent="0.25">
      <c r="A105" s="261">
        <f t="shared" si="7"/>
        <v>102</v>
      </c>
      <c r="B105" s="262">
        <f t="shared" si="8"/>
        <v>102</v>
      </c>
      <c r="C105" s="265">
        <f t="shared" si="9"/>
        <v>48774</v>
      </c>
      <c r="D105" s="261">
        <f t="shared" si="6"/>
        <v>7</v>
      </c>
      <c r="E105" s="261" t="str">
        <f>IF(ISERROR(MATCH(D105,'Simulador CHIP Final'!$H$16:$H$17,0))=FALSE,"C",IF(ISERROR(MATCH(D105,'Simulador CHIP Final'!$H$18:$H$19,0))=FALSE,"D",""))</f>
        <v/>
      </c>
      <c r="F105" s="264" t="e">
        <f>IF(E105="C",0,IF(E105 ="D",ROUND(1/((1+'Simulador CHIP Final'!$Q$13)^A105),9) * 2,ROUND(1/((1+'Simulador CHIP Final'!$Q$13)^A105),9)))</f>
        <v>#DIV/0!</v>
      </c>
      <c r="G105" s="264" t="e">
        <f t="shared" si="11"/>
        <v>#DIV/0!</v>
      </c>
    </row>
    <row r="106" spans="1:7" x14ac:dyDescent="0.25">
      <c r="A106" s="261">
        <f t="shared" si="7"/>
        <v>103</v>
      </c>
      <c r="B106" s="262">
        <f t="shared" si="8"/>
        <v>103</v>
      </c>
      <c r="C106" s="265">
        <f t="shared" si="9"/>
        <v>48805</v>
      </c>
      <c r="D106" s="261">
        <f t="shared" si="6"/>
        <v>8</v>
      </c>
      <c r="E106" s="261" t="str">
        <f>IF(ISERROR(MATCH(D106,'Simulador CHIP Final'!$H$16:$H$17,0))=FALSE,"C",IF(ISERROR(MATCH(D106,'Simulador CHIP Final'!$H$18:$H$19,0))=FALSE,"D",""))</f>
        <v/>
      </c>
      <c r="F106" s="264" t="e">
        <f>IF(E106="C",0,IF(E106 ="D",ROUND(1/((1+'Simulador CHIP Final'!$Q$13)^A106),9) * 2,ROUND(1/((1+'Simulador CHIP Final'!$Q$13)^A106),9)))</f>
        <v>#DIV/0!</v>
      </c>
      <c r="G106" s="264" t="e">
        <f t="shared" si="11"/>
        <v>#DIV/0!</v>
      </c>
    </row>
    <row r="107" spans="1:7" x14ac:dyDescent="0.25">
      <c r="A107" s="261">
        <f t="shared" si="7"/>
        <v>104</v>
      </c>
      <c r="B107" s="262">
        <f t="shared" si="8"/>
        <v>104</v>
      </c>
      <c r="C107" s="265">
        <f t="shared" si="9"/>
        <v>48836</v>
      </c>
      <c r="D107" s="261">
        <f t="shared" si="6"/>
        <v>9</v>
      </c>
      <c r="E107" s="261" t="str">
        <f>IF(ISERROR(MATCH(D107,'Simulador CHIP Final'!$H$16:$H$17,0))=FALSE,"C",IF(ISERROR(MATCH(D107,'Simulador CHIP Final'!$H$18:$H$19,0))=FALSE,"D",""))</f>
        <v/>
      </c>
      <c r="F107" s="264" t="e">
        <f>IF(E107="C",0,IF(E107 ="D",ROUND(1/((1+'Simulador CHIP Final'!$Q$13)^A107),9) * 2,ROUND(1/((1+'Simulador CHIP Final'!$Q$13)^A107),9)))</f>
        <v>#DIV/0!</v>
      </c>
      <c r="G107" s="264" t="e">
        <f t="shared" si="11"/>
        <v>#DIV/0!</v>
      </c>
    </row>
    <row r="108" spans="1:7" x14ac:dyDescent="0.25">
      <c r="A108" s="261">
        <f t="shared" si="7"/>
        <v>105</v>
      </c>
      <c r="B108" s="262">
        <f t="shared" si="8"/>
        <v>105</v>
      </c>
      <c r="C108" s="265">
        <f t="shared" si="9"/>
        <v>48866</v>
      </c>
      <c r="D108" s="261">
        <f t="shared" si="6"/>
        <v>10</v>
      </c>
      <c r="E108" s="261" t="str">
        <f>IF(ISERROR(MATCH(D108,'Simulador CHIP Final'!$H$16:$H$17,0))=FALSE,"C",IF(ISERROR(MATCH(D108,'Simulador CHIP Final'!$H$18:$H$19,0))=FALSE,"D",""))</f>
        <v/>
      </c>
      <c r="F108" s="264" t="e">
        <f>IF(E108="C",0,IF(E108 ="D",ROUND(1/((1+'Simulador CHIP Final'!$Q$13)^A108),9) * 2,ROUND(1/((1+'Simulador CHIP Final'!$Q$13)^A108),9)))</f>
        <v>#DIV/0!</v>
      </c>
      <c r="G108" s="264" t="e">
        <f t="shared" si="11"/>
        <v>#DIV/0!</v>
      </c>
    </row>
    <row r="109" spans="1:7" x14ac:dyDescent="0.25">
      <c r="A109" s="261">
        <f t="shared" si="7"/>
        <v>106</v>
      </c>
      <c r="B109" s="262">
        <f t="shared" si="8"/>
        <v>106</v>
      </c>
      <c r="C109" s="265">
        <f t="shared" si="9"/>
        <v>48897</v>
      </c>
      <c r="D109" s="261">
        <f t="shared" si="6"/>
        <v>11</v>
      </c>
      <c r="E109" s="261" t="str">
        <f>IF(ISERROR(MATCH(D109,'Simulador CHIP Final'!$H$16:$H$17,0))=FALSE,"C",IF(ISERROR(MATCH(D109,'Simulador CHIP Final'!$H$18:$H$19,0))=FALSE,"D",""))</f>
        <v/>
      </c>
      <c r="F109" s="264" t="e">
        <f>IF(E109="C",0,IF(E109 ="D",ROUND(1/((1+'Simulador CHIP Final'!$Q$13)^A109),9) * 2,ROUND(1/((1+'Simulador CHIP Final'!$Q$13)^A109),9)))</f>
        <v>#DIV/0!</v>
      </c>
      <c r="G109" s="264" t="e">
        <f t="shared" si="11"/>
        <v>#DIV/0!</v>
      </c>
    </row>
    <row r="110" spans="1:7" x14ac:dyDescent="0.25">
      <c r="A110" s="261">
        <f t="shared" si="7"/>
        <v>107</v>
      </c>
      <c r="B110" s="262">
        <f t="shared" si="8"/>
        <v>107</v>
      </c>
      <c r="C110" s="265">
        <f t="shared" si="9"/>
        <v>48927</v>
      </c>
      <c r="D110" s="261">
        <f t="shared" si="6"/>
        <v>12</v>
      </c>
      <c r="E110" s="261" t="str">
        <f>IF(ISERROR(MATCH(D110,'Simulador CHIP Final'!$H$16:$H$17,0))=FALSE,"C",IF(ISERROR(MATCH(D110,'Simulador CHIP Final'!$H$18:$H$19,0))=FALSE,"D",""))</f>
        <v/>
      </c>
      <c r="F110" s="264" t="e">
        <f>IF(E110="C",0,IF(E110 ="D",ROUND(1/((1+'Simulador CHIP Final'!$Q$13)^A110),9) * 2,ROUND(1/((1+'Simulador CHIP Final'!$Q$13)^A110),9)))</f>
        <v>#DIV/0!</v>
      </c>
      <c r="G110" s="264" t="e">
        <f t="shared" si="11"/>
        <v>#DIV/0!</v>
      </c>
    </row>
    <row r="111" spans="1:7" x14ac:dyDescent="0.25">
      <c r="A111" s="261">
        <f t="shared" si="7"/>
        <v>108</v>
      </c>
      <c r="B111" s="262">
        <f t="shared" si="8"/>
        <v>108</v>
      </c>
      <c r="C111" s="265">
        <f t="shared" si="9"/>
        <v>48958</v>
      </c>
      <c r="D111" s="261">
        <f t="shared" si="6"/>
        <v>1</v>
      </c>
      <c r="E111" s="261" t="str">
        <f>IF(ISERROR(MATCH(D111,'Simulador CHIP Final'!$H$16:$H$17,0))=FALSE,"C",IF(ISERROR(MATCH(D111,'Simulador CHIP Final'!$H$18:$H$19,0))=FALSE,"D",""))</f>
        <v/>
      </c>
      <c r="F111" s="264" t="e">
        <f>IF(E111="C",0,IF(E111 ="D",ROUND(1/((1+'Simulador CHIP Final'!$Q$13)^A111),9) * 2,ROUND(1/((1+'Simulador CHIP Final'!$Q$13)^A111),9)))</f>
        <v>#DIV/0!</v>
      </c>
      <c r="G111" s="264" t="e">
        <f t="shared" si="11"/>
        <v>#DIV/0!</v>
      </c>
    </row>
    <row r="112" spans="1:7" x14ac:dyDescent="0.25">
      <c r="A112" s="261">
        <f t="shared" si="7"/>
        <v>109</v>
      </c>
      <c r="B112" s="262">
        <f t="shared" si="8"/>
        <v>109</v>
      </c>
      <c r="C112" s="265">
        <f t="shared" si="9"/>
        <v>48989</v>
      </c>
      <c r="D112" s="261">
        <f t="shared" si="6"/>
        <v>2</v>
      </c>
      <c r="E112" s="261" t="str">
        <f>IF(ISERROR(MATCH(D112,'Simulador CHIP Final'!$H$16:$H$17,0))=FALSE,"C",IF(ISERROR(MATCH(D112,'Simulador CHIP Final'!$H$18:$H$19,0))=FALSE,"D",""))</f>
        <v/>
      </c>
      <c r="F112" s="264" t="e">
        <f>IF(E112="C",0,IF(E112 ="D",ROUND(1/((1+'Simulador CHIP Final'!$Q$13)^A112),9) * 2,ROUND(1/((1+'Simulador CHIP Final'!$Q$13)^A112),9)))</f>
        <v>#DIV/0!</v>
      </c>
      <c r="G112" s="264" t="e">
        <f t="shared" si="11"/>
        <v>#DIV/0!</v>
      </c>
    </row>
    <row r="113" spans="1:7" x14ac:dyDescent="0.25">
      <c r="A113" s="261">
        <f t="shared" si="7"/>
        <v>110</v>
      </c>
      <c r="B113" s="262">
        <f t="shared" si="8"/>
        <v>110</v>
      </c>
      <c r="C113" s="265">
        <f t="shared" si="9"/>
        <v>49017</v>
      </c>
      <c r="D113" s="261">
        <f t="shared" si="6"/>
        <v>3</v>
      </c>
      <c r="E113" s="261" t="str">
        <f>IF(ISERROR(MATCH(D113,'Simulador CHIP Final'!$H$16:$H$17,0))=FALSE,"C",IF(ISERROR(MATCH(D113,'Simulador CHIP Final'!$H$18:$H$19,0))=FALSE,"D",""))</f>
        <v/>
      </c>
      <c r="F113" s="264" t="e">
        <f>IF(E113="C",0,IF(E113 ="D",ROUND(1/((1+'Simulador CHIP Final'!$Q$13)^A113),9) * 2,ROUND(1/((1+'Simulador CHIP Final'!$Q$13)^A113),9)))</f>
        <v>#DIV/0!</v>
      </c>
      <c r="G113" s="264" t="e">
        <f t="shared" si="11"/>
        <v>#DIV/0!</v>
      </c>
    </row>
    <row r="114" spans="1:7" x14ac:dyDescent="0.25">
      <c r="A114" s="261">
        <f t="shared" si="7"/>
        <v>111</v>
      </c>
      <c r="B114" s="262">
        <f t="shared" si="8"/>
        <v>111</v>
      </c>
      <c r="C114" s="265">
        <f t="shared" si="9"/>
        <v>49048</v>
      </c>
      <c r="D114" s="261">
        <f t="shared" si="6"/>
        <v>4</v>
      </c>
      <c r="E114" s="261" t="str">
        <f>IF(ISERROR(MATCH(D114,'Simulador CHIP Final'!$H$16:$H$17,0))=FALSE,"C",IF(ISERROR(MATCH(D114,'Simulador CHIP Final'!$H$18:$H$19,0))=FALSE,"D",""))</f>
        <v/>
      </c>
      <c r="F114" s="264" t="e">
        <f>IF(E114="C",0,IF(E114 ="D",ROUND(1/((1+'Simulador CHIP Final'!$Q$13)^A114),9) * 2,ROUND(1/((1+'Simulador CHIP Final'!$Q$13)^A114),9)))</f>
        <v>#DIV/0!</v>
      </c>
      <c r="G114" s="264" t="e">
        <f t="shared" si="11"/>
        <v>#DIV/0!</v>
      </c>
    </row>
    <row r="115" spans="1:7" x14ac:dyDescent="0.25">
      <c r="A115" s="261">
        <f t="shared" si="7"/>
        <v>112</v>
      </c>
      <c r="B115" s="262">
        <f t="shared" si="8"/>
        <v>112</v>
      </c>
      <c r="C115" s="265">
        <f t="shared" si="9"/>
        <v>49078</v>
      </c>
      <c r="D115" s="261">
        <f t="shared" si="6"/>
        <v>5</v>
      </c>
      <c r="E115" s="261" t="str">
        <f>IF(ISERROR(MATCH(D115,'Simulador CHIP Final'!$H$16:$H$17,0))=FALSE,"C",IF(ISERROR(MATCH(D115,'Simulador CHIP Final'!$H$18:$H$19,0))=FALSE,"D",""))</f>
        <v/>
      </c>
      <c r="F115" s="264" t="e">
        <f>IF(E115="C",0,IF(E115 ="D",ROUND(1/((1+'Simulador CHIP Final'!$Q$13)^A115),9) * 2,ROUND(1/((1+'Simulador CHIP Final'!$Q$13)^A115),9)))</f>
        <v>#DIV/0!</v>
      </c>
      <c r="G115" s="264" t="e">
        <f t="shared" si="11"/>
        <v>#DIV/0!</v>
      </c>
    </row>
    <row r="116" spans="1:7" x14ac:dyDescent="0.25">
      <c r="A116" s="261">
        <f t="shared" si="7"/>
        <v>113</v>
      </c>
      <c r="B116" s="262">
        <f t="shared" si="8"/>
        <v>113</v>
      </c>
      <c r="C116" s="265">
        <f t="shared" si="9"/>
        <v>49109</v>
      </c>
      <c r="D116" s="261">
        <f t="shared" si="6"/>
        <v>6</v>
      </c>
      <c r="E116" s="261" t="str">
        <f>IF(ISERROR(MATCH(D116,'Simulador CHIP Final'!$H$16:$H$17,0))=FALSE,"C",IF(ISERROR(MATCH(D116,'Simulador CHIP Final'!$H$18:$H$19,0))=FALSE,"D",""))</f>
        <v/>
      </c>
      <c r="F116" s="264" t="e">
        <f>IF(E116="C",0,IF(E116 ="D",ROUND(1/((1+'Simulador CHIP Final'!$Q$13)^A116),9) * 2,ROUND(1/((1+'Simulador CHIP Final'!$Q$13)^A116),9)))</f>
        <v>#DIV/0!</v>
      </c>
      <c r="G116" s="264" t="e">
        <f t="shared" si="11"/>
        <v>#DIV/0!</v>
      </c>
    </row>
    <row r="117" spans="1:7" x14ac:dyDescent="0.25">
      <c r="A117" s="261">
        <f t="shared" si="7"/>
        <v>114</v>
      </c>
      <c r="B117" s="262">
        <f t="shared" si="8"/>
        <v>114</v>
      </c>
      <c r="C117" s="265">
        <f t="shared" si="9"/>
        <v>49139</v>
      </c>
      <c r="D117" s="261">
        <f t="shared" si="6"/>
        <v>7</v>
      </c>
      <c r="E117" s="261" t="str">
        <f>IF(ISERROR(MATCH(D117,'Simulador CHIP Final'!$H$16:$H$17,0))=FALSE,"C",IF(ISERROR(MATCH(D117,'Simulador CHIP Final'!$H$18:$H$19,0))=FALSE,"D",""))</f>
        <v/>
      </c>
      <c r="F117" s="264" t="e">
        <f>IF(E117="C",0,IF(E117 ="D",ROUND(1/((1+'Simulador CHIP Final'!$Q$13)^A117),9) * 2,ROUND(1/((1+'Simulador CHIP Final'!$Q$13)^A117),9)))</f>
        <v>#DIV/0!</v>
      </c>
      <c r="G117" s="264" t="e">
        <f t="shared" si="11"/>
        <v>#DIV/0!</v>
      </c>
    </row>
    <row r="118" spans="1:7" x14ac:dyDescent="0.25">
      <c r="A118" s="261">
        <f t="shared" si="7"/>
        <v>115</v>
      </c>
      <c r="B118" s="262">
        <f t="shared" si="8"/>
        <v>115</v>
      </c>
      <c r="C118" s="265">
        <f t="shared" si="9"/>
        <v>49170</v>
      </c>
      <c r="D118" s="261">
        <f t="shared" si="6"/>
        <v>8</v>
      </c>
      <c r="E118" s="261" t="str">
        <f>IF(ISERROR(MATCH(D118,'Simulador CHIP Final'!$H$16:$H$17,0))=FALSE,"C",IF(ISERROR(MATCH(D118,'Simulador CHIP Final'!$H$18:$H$19,0))=FALSE,"D",""))</f>
        <v/>
      </c>
      <c r="F118" s="264" t="e">
        <f>IF(E118="C",0,IF(E118 ="D",ROUND(1/((1+'Simulador CHIP Final'!$Q$13)^A118),9) * 2,ROUND(1/((1+'Simulador CHIP Final'!$Q$13)^A118),9)))</f>
        <v>#DIV/0!</v>
      </c>
      <c r="G118" s="264" t="e">
        <f t="shared" si="11"/>
        <v>#DIV/0!</v>
      </c>
    </row>
    <row r="119" spans="1:7" x14ac:dyDescent="0.25">
      <c r="A119" s="261">
        <f t="shared" si="7"/>
        <v>116</v>
      </c>
      <c r="B119" s="262">
        <f t="shared" si="8"/>
        <v>116</v>
      </c>
      <c r="C119" s="265">
        <f t="shared" si="9"/>
        <v>49201</v>
      </c>
      <c r="D119" s="261">
        <f t="shared" si="6"/>
        <v>9</v>
      </c>
      <c r="E119" s="261" t="str">
        <f>IF(ISERROR(MATCH(D119,'Simulador CHIP Final'!$H$16:$H$17,0))=FALSE,"C",IF(ISERROR(MATCH(D119,'Simulador CHIP Final'!$H$18:$H$19,0))=FALSE,"D",""))</f>
        <v/>
      </c>
      <c r="F119" s="264" t="e">
        <f>IF(E119="C",0,IF(E119 ="D",ROUND(1/((1+'Simulador CHIP Final'!$Q$13)^A119),9) * 2,ROUND(1/((1+'Simulador CHIP Final'!$Q$13)^A119),9)))</f>
        <v>#DIV/0!</v>
      </c>
      <c r="G119" s="264" t="e">
        <f t="shared" si="11"/>
        <v>#DIV/0!</v>
      </c>
    </row>
    <row r="120" spans="1:7" x14ac:dyDescent="0.25">
      <c r="A120" s="261">
        <f t="shared" si="7"/>
        <v>117</v>
      </c>
      <c r="B120" s="262">
        <f t="shared" si="8"/>
        <v>117</v>
      </c>
      <c r="C120" s="265">
        <f t="shared" si="9"/>
        <v>49231</v>
      </c>
      <c r="D120" s="261">
        <f t="shared" si="6"/>
        <v>10</v>
      </c>
      <c r="E120" s="261" t="str">
        <f>IF(ISERROR(MATCH(D120,'Simulador CHIP Final'!$H$16:$H$17,0))=FALSE,"C",IF(ISERROR(MATCH(D120,'Simulador CHIP Final'!$H$18:$H$19,0))=FALSE,"D",""))</f>
        <v/>
      </c>
      <c r="F120" s="264" t="e">
        <f>IF(E120="C",0,IF(E120 ="D",ROUND(1/((1+'Simulador CHIP Final'!$Q$13)^A120),9) * 2,ROUND(1/((1+'Simulador CHIP Final'!$Q$13)^A120),9)))</f>
        <v>#DIV/0!</v>
      </c>
      <c r="G120" s="264" t="e">
        <f t="shared" si="11"/>
        <v>#DIV/0!</v>
      </c>
    </row>
    <row r="121" spans="1:7" x14ac:dyDescent="0.25">
      <c r="A121" s="261">
        <f t="shared" si="7"/>
        <v>118</v>
      </c>
      <c r="B121" s="262">
        <f t="shared" si="8"/>
        <v>118</v>
      </c>
      <c r="C121" s="265">
        <f t="shared" si="9"/>
        <v>49262</v>
      </c>
      <c r="D121" s="261">
        <f t="shared" si="6"/>
        <v>11</v>
      </c>
      <c r="E121" s="261" t="str">
        <f>IF(ISERROR(MATCH(D121,'Simulador CHIP Final'!$H$16:$H$17,0))=FALSE,"C",IF(ISERROR(MATCH(D121,'Simulador CHIP Final'!$H$18:$H$19,0))=FALSE,"D",""))</f>
        <v/>
      </c>
      <c r="F121" s="264" t="e">
        <f>IF(E121="C",0,IF(E121 ="D",ROUND(1/((1+'Simulador CHIP Final'!$Q$13)^A121),9) * 2,ROUND(1/((1+'Simulador CHIP Final'!$Q$13)^A121),9)))</f>
        <v>#DIV/0!</v>
      </c>
      <c r="G121" s="264" t="e">
        <f t="shared" si="11"/>
        <v>#DIV/0!</v>
      </c>
    </row>
    <row r="122" spans="1:7" x14ac:dyDescent="0.25">
      <c r="A122" s="261">
        <f t="shared" si="7"/>
        <v>119</v>
      </c>
      <c r="B122" s="262">
        <f t="shared" si="8"/>
        <v>119</v>
      </c>
      <c r="C122" s="265">
        <f t="shared" si="9"/>
        <v>49292</v>
      </c>
      <c r="D122" s="261">
        <f t="shared" si="6"/>
        <v>12</v>
      </c>
      <c r="E122" s="261" t="str">
        <f>IF(ISERROR(MATCH(D122,'Simulador CHIP Final'!$H$16:$H$17,0))=FALSE,"C",IF(ISERROR(MATCH(D122,'Simulador CHIP Final'!$H$18:$H$19,0))=FALSE,"D",""))</f>
        <v/>
      </c>
      <c r="F122" s="264" t="e">
        <f>IF(E122="C",0,IF(E122 ="D",ROUND(1/((1+'Simulador CHIP Final'!$Q$13)^A122),9) * 2,ROUND(1/((1+'Simulador CHIP Final'!$Q$13)^A122),9)))</f>
        <v>#DIV/0!</v>
      </c>
      <c r="G122" s="264" t="e">
        <f t="shared" si="11"/>
        <v>#DIV/0!</v>
      </c>
    </row>
    <row r="123" spans="1:7" x14ac:dyDescent="0.25">
      <c r="A123" s="261">
        <f t="shared" si="7"/>
        <v>120</v>
      </c>
      <c r="B123" s="262">
        <f t="shared" si="8"/>
        <v>120</v>
      </c>
      <c r="C123" s="265">
        <f t="shared" si="9"/>
        <v>49323</v>
      </c>
      <c r="D123" s="261">
        <f t="shared" si="6"/>
        <v>1</v>
      </c>
      <c r="E123" s="261" t="str">
        <f>IF(ISERROR(MATCH(D123,'Simulador CHIP Final'!$H$16:$H$17,0))=FALSE,"C",IF(ISERROR(MATCH(D123,'Simulador CHIP Final'!$H$18:$H$19,0))=FALSE,"D",""))</f>
        <v/>
      </c>
      <c r="F123" s="264" t="e">
        <f>IF(E123="C",0,IF(E123 ="D",ROUND(1/((1+'Simulador CHIP Final'!$Q$13)^A123),9) * 2,ROUND(1/((1+'Simulador CHIP Final'!$Q$13)^A123),9)))</f>
        <v>#DIV/0!</v>
      </c>
      <c r="G123" s="264" t="e">
        <f t="shared" si="11"/>
        <v>#DIV/0!</v>
      </c>
    </row>
    <row r="124" spans="1:7" x14ac:dyDescent="0.25">
      <c r="A124" s="261">
        <f t="shared" si="7"/>
        <v>121</v>
      </c>
      <c r="B124" s="262">
        <f t="shared" si="8"/>
        <v>121</v>
      </c>
      <c r="C124" s="265">
        <f t="shared" si="9"/>
        <v>49354</v>
      </c>
      <c r="D124" s="261">
        <f t="shared" si="6"/>
        <v>2</v>
      </c>
      <c r="E124" s="261" t="str">
        <f>IF(ISERROR(MATCH(D124,'Simulador CHIP Final'!$H$16:$H$17,0))=FALSE,"C",IF(ISERROR(MATCH(D124,'Simulador CHIP Final'!$H$18:$H$19,0))=FALSE,"D",""))</f>
        <v/>
      </c>
      <c r="F124" s="264" t="e">
        <f>IF(E124="C",0,IF(E124 ="D",ROUND(1/((1+'Simulador CHIP Final'!$Q$13)^A124),9) * 2,ROUND(1/((1+'Simulador CHIP Final'!$Q$13)^A124),9)))</f>
        <v>#DIV/0!</v>
      </c>
      <c r="G124" s="264" t="e">
        <f t="shared" si="11"/>
        <v>#DIV/0!</v>
      </c>
    </row>
    <row r="125" spans="1:7" x14ac:dyDescent="0.25">
      <c r="A125" s="261">
        <f t="shared" si="7"/>
        <v>122</v>
      </c>
      <c r="B125" s="262">
        <f t="shared" si="8"/>
        <v>122</v>
      </c>
      <c r="C125" s="265">
        <f t="shared" si="9"/>
        <v>49382</v>
      </c>
      <c r="D125" s="261">
        <f t="shared" si="6"/>
        <v>3</v>
      </c>
      <c r="E125" s="261" t="str">
        <f>IF(ISERROR(MATCH(D125,'Simulador CHIP Final'!$H$16:$H$17,0))=FALSE,"C",IF(ISERROR(MATCH(D125,'Simulador CHIP Final'!$H$18:$H$19,0))=FALSE,"D",""))</f>
        <v/>
      </c>
      <c r="F125" s="264" t="e">
        <f>IF(E125="C",0,IF(E125 ="D",ROUND(1/((1+'Simulador CHIP Final'!$Q$13)^A125),9) * 2,ROUND(1/((1+'Simulador CHIP Final'!$Q$13)^A125),9)))</f>
        <v>#DIV/0!</v>
      </c>
      <c r="G125" s="264" t="e">
        <f t="shared" si="11"/>
        <v>#DIV/0!</v>
      </c>
    </row>
    <row r="126" spans="1:7" x14ac:dyDescent="0.25">
      <c r="A126" s="261">
        <f t="shared" si="7"/>
        <v>123</v>
      </c>
      <c r="B126" s="262">
        <f t="shared" si="8"/>
        <v>123</v>
      </c>
      <c r="C126" s="265">
        <f t="shared" si="9"/>
        <v>49413</v>
      </c>
      <c r="D126" s="261">
        <f t="shared" si="6"/>
        <v>4</v>
      </c>
      <c r="E126" s="261" t="str">
        <f>IF(ISERROR(MATCH(D126,'Simulador CHIP Final'!$H$16:$H$17,0))=FALSE,"C",IF(ISERROR(MATCH(D126,'Simulador CHIP Final'!$H$18:$H$19,0))=FALSE,"D",""))</f>
        <v/>
      </c>
      <c r="F126" s="264" t="e">
        <f>IF(E126="C",0,IF(E126 ="D",ROUND(1/((1+'Simulador CHIP Final'!$Q$13)^A126),9) * 2,ROUND(1/((1+'Simulador CHIP Final'!$Q$13)^A126),9)))</f>
        <v>#DIV/0!</v>
      </c>
      <c r="G126" s="264" t="e">
        <f t="shared" si="11"/>
        <v>#DIV/0!</v>
      </c>
    </row>
    <row r="127" spans="1:7" x14ac:dyDescent="0.25">
      <c r="A127" s="261">
        <f t="shared" si="7"/>
        <v>124</v>
      </c>
      <c r="B127" s="262">
        <f t="shared" si="8"/>
        <v>124</v>
      </c>
      <c r="C127" s="265">
        <f t="shared" si="9"/>
        <v>49443</v>
      </c>
      <c r="D127" s="261">
        <f t="shared" si="6"/>
        <v>5</v>
      </c>
      <c r="E127" s="261" t="str">
        <f>IF(ISERROR(MATCH(D127,'Simulador CHIP Final'!$H$16:$H$17,0))=FALSE,"C",IF(ISERROR(MATCH(D127,'Simulador CHIP Final'!$H$18:$H$19,0))=FALSE,"D",""))</f>
        <v/>
      </c>
      <c r="F127" s="264" t="e">
        <f>IF(E127="C",0,IF(E127 ="D",ROUND(1/((1+'Simulador CHIP Final'!$Q$13)^A127),9) * 2,ROUND(1/((1+'Simulador CHIP Final'!$Q$13)^A127),9)))</f>
        <v>#DIV/0!</v>
      </c>
      <c r="G127" s="264" t="e">
        <f t="shared" si="11"/>
        <v>#DIV/0!</v>
      </c>
    </row>
    <row r="128" spans="1:7" x14ac:dyDescent="0.25">
      <c r="A128" s="261">
        <f t="shared" si="7"/>
        <v>125</v>
      </c>
      <c r="B128" s="262">
        <f t="shared" si="8"/>
        <v>125</v>
      </c>
      <c r="C128" s="265">
        <f t="shared" si="9"/>
        <v>49474</v>
      </c>
      <c r="D128" s="261">
        <f t="shared" si="6"/>
        <v>6</v>
      </c>
      <c r="E128" s="261" t="str">
        <f>IF(ISERROR(MATCH(D128,'Simulador CHIP Final'!$H$16:$H$17,0))=FALSE,"C",IF(ISERROR(MATCH(D128,'Simulador CHIP Final'!$H$18:$H$19,0))=FALSE,"D",""))</f>
        <v/>
      </c>
      <c r="F128" s="264" t="e">
        <f>IF(E128="C",0,IF(E128 ="D",ROUND(1/((1+'Simulador CHIP Final'!$Q$13)^A128),9) * 2,ROUND(1/((1+'Simulador CHIP Final'!$Q$13)^A128),9)))</f>
        <v>#DIV/0!</v>
      </c>
      <c r="G128" s="264" t="e">
        <f t="shared" si="11"/>
        <v>#DIV/0!</v>
      </c>
    </row>
    <row r="129" spans="1:7" x14ac:dyDescent="0.25">
      <c r="A129" s="261">
        <f t="shared" si="7"/>
        <v>126</v>
      </c>
      <c r="B129" s="262">
        <f t="shared" si="8"/>
        <v>126</v>
      </c>
      <c r="C129" s="265">
        <f t="shared" si="9"/>
        <v>49504</v>
      </c>
      <c r="D129" s="261">
        <f t="shared" si="6"/>
        <v>7</v>
      </c>
      <c r="E129" s="261" t="str">
        <f>IF(ISERROR(MATCH(D129,'Simulador CHIP Final'!$H$16:$H$17,0))=FALSE,"C",IF(ISERROR(MATCH(D129,'Simulador CHIP Final'!$H$18:$H$19,0))=FALSE,"D",""))</f>
        <v/>
      </c>
      <c r="F129" s="264" t="e">
        <f>IF(E129="C",0,IF(E129 ="D",ROUND(1/((1+'Simulador CHIP Final'!$Q$13)^A129),9) * 2,ROUND(1/((1+'Simulador CHIP Final'!$Q$13)^A129),9)))</f>
        <v>#DIV/0!</v>
      </c>
      <c r="G129" s="264" t="e">
        <f t="shared" si="11"/>
        <v>#DIV/0!</v>
      </c>
    </row>
    <row r="130" spans="1:7" x14ac:dyDescent="0.25">
      <c r="A130" s="261">
        <f t="shared" si="7"/>
        <v>127</v>
      </c>
      <c r="B130" s="262">
        <f t="shared" si="8"/>
        <v>127</v>
      </c>
      <c r="C130" s="265">
        <f t="shared" si="9"/>
        <v>49535</v>
      </c>
      <c r="D130" s="261">
        <f t="shared" si="6"/>
        <v>8</v>
      </c>
      <c r="E130" s="261" t="str">
        <f>IF(ISERROR(MATCH(D130,'Simulador CHIP Final'!$H$16:$H$17,0))=FALSE,"C",IF(ISERROR(MATCH(D130,'Simulador CHIP Final'!$H$18:$H$19,0))=FALSE,"D",""))</f>
        <v/>
      </c>
      <c r="F130" s="264" t="e">
        <f>IF(E130="C",0,IF(E130 ="D",ROUND(1/((1+'Simulador CHIP Final'!$Q$13)^A130),9) * 2,ROUND(1/((1+'Simulador CHIP Final'!$Q$13)^A130),9)))</f>
        <v>#DIV/0!</v>
      </c>
      <c r="G130" s="264" t="e">
        <f t="shared" si="11"/>
        <v>#DIV/0!</v>
      </c>
    </row>
    <row r="131" spans="1:7" x14ac:dyDescent="0.25">
      <c r="A131" s="261">
        <f t="shared" si="7"/>
        <v>128</v>
      </c>
      <c r="B131" s="262">
        <f t="shared" si="8"/>
        <v>128</v>
      </c>
      <c r="C131" s="265">
        <f t="shared" si="9"/>
        <v>49566</v>
      </c>
      <c r="D131" s="261">
        <f t="shared" si="6"/>
        <v>9</v>
      </c>
      <c r="E131" s="261" t="str">
        <f>IF(ISERROR(MATCH(D131,'Simulador CHIP Final'!$H$16:$H$17,0))=FALSE,"C",IF(ISERROR(MATCH(D131,'Simulador CHIP Final'!$H$18:$H$19,0))=FALSE,"D",""))</f>
        <v/>
      </c>
      <c r="F131" s="264" t="e">
        <f>IF(E131="C",0,IF(E131 ="D",ROUND(1/((1+'Simulador CHIP Final'!$Q$13)^A131),9) * 2,ROUND(1/((1+'Simulador CHIP Final'!$Q$13)^A131),9)))</f>
        <v>#DIV/0!</v>
      </c>
      <c r="G131" s="264" t="e">
        <f t="shared" si="11"/>
        <v>#DIV/0!</v>
      </c>
    </row>
    <row r="132" spans="1:7" x14ac:dyDescent="0.25">
      <c r="A132" s="261">
        <f t="shared" si="7"/>
        <v>129</v>
      </c>
      <c r="B132" s="262">
        <f t="shared" si="8"/>
        <v>129</v>
      </c>
      <c r="C132" s="265">
        <f t="shared" si="9"/>
        <v>49596</v>
      </c>
      <c r="D132" s="261">
        <f t="shared" ref="D132:D195" si="12">MONTH(C132)</f>
        <v>10</v>
      </c>
      <c r="E132" s="261" t="str">
        <f>IF(ISERROR(MATCH(D132,'Simulador CHIP Final'!$H$16:$H$17,0))=FALSE,"C",IF(ISERROR(MATCH(D132,'Simulador CHIP Final'!$H$18:$H$19,0))=FALSE,"D",""))</f>
        <v/>
      </c>
      <c r="F132" s="264" t="e">
        <f>IF(E132="C",0,IF(E132 ="D",ROUND(1/((1+'Simulador CHIP Final'!$Q$13)^A132),9) * 2,ROUND(1/((1+'Simulador CHIP Final'!$Q$13)^A132),9)))</f>
        <v>#DIV/0!</v>
      </c>
      <c r="G132" s="264" t="e">
        <f t="shared" si="11"/>
        <v>#DIV/0!</v>
      </c>
    </row>
    <row r="133" spans="1:7" x14ac:dyDescent="0.25">
      <c r="A133" s="261">
        <f t="shared" ref="A133:A196" si="13">A132+1</f>
        <v>130</v>
      </c>
      <c r="B133" s="262">
        <f t="shared" ref="B133:B196" si="14">IF(E133&lt;&gt;"C",IF(ISERROR(1+B132)=TRUE,1,1+B132),IF(ISNUMBER(B132),B132,1))</f>
        <v>130</v>
      </c>
      <c r="C133" s="265">
        <f t="shared" ref="C133:C196" si="15">DATE(YEAR(C132) + 1/12,MONTH(C132)+1,DAY(C132))</f>
        <v>49627</v>
      </c>
      <c r="D133" s="261">
        <f t="shared" si="12"/>
        <v>11</v>
      </c>
      <c r="E133" s="261" t="str">
        <f>IF(ISERROR(MATCH(D133,'Simulador CHIP Final'!$H$16:$H$17,0))=FALSE,"C",IF(ISERROR(MATCH(D133,'Simulador CHIP Final'!$H$18:$H$19,0))=FALSE,"D",""))</f>
        <v/>
      </c>
      <c r="F133" s="264" t="e">
        <f>IF(E133="C",0,IF(E133 ="D",ROUND(1/((1+'Simulador CHIP Final'!$Q$13)^A133),9) * 2,ROUND(1/((1+'Simulador CHIP Final'!$Q$13)^A133),9)))</f>
        <v>#DIV/0!</v>
      </c>
      <c r="G133" s="264" t="e">
        <f t="shared" si="11"/>
        <v>#DIV/0!</v>
      </c>
    </row>
    <row r="134" spans="1:7" x14ac:dyDescent="0.25">
      <c r="A134" s="261">
        <f t="shared" si="13"/>
        <v>131</v>
      </c>
      <c r="B134" s="262">
        <f t="shared" si="14"/>
        <v>131</v>
      </c>
      <c r="C134" s="265">
        <f t="shared" si="15"/>
        <v>49657</v>
      </c>
      <c r="D134" s="261">
        <f t="shared" si="12"/>
        <v>12</v>
      </c>
      <c r="E134" s="261" t="str">
        <f>IF(ISERROR(MATCH(D134,'Simulador CHIP Final'!$H$16:$H$17,0))=FALSE,"C",IF(ISERROR(MATCH(D134,'Simulador CHIP Final'!$H$18:$H$19,0))=FALSE,"D",""))</f>
        <v/>
      </c>
      <c r="F134" s="264" t="e">
        <f>IF(E134="C",0,IF(E134 ="D",ROUND(1/((1+'Simulador CHIP Final'!$Q$13)^A134),9) * 2,ROUND(1/((1+'Simulador CHIP Final'!$Q$13)^A134),9)))</f>
        <v>#DIV/0!</v>
      </c>
      <c r="G134" s="264" t="e">
        <f t="shared" si="11"/>
        <v>#DIV/0!</v>
      </c>
    </row>
    <row r="135" spans="1:7" x14ac:dyDescent="0.25">
      <c r="A135" s="261">
        <f t="shared" si="13"/>
        <v>132</v>
      </c>
      <c r="B135" s="262">
        <f t="shared" si="14"/>
        <v>132</v>
      </c>
      <c r="C135" s="265">
        <f t="shared" si="15"/>
        <v>49688</v>
      </c>
      <c r="D135" s="261">
        <f t="shared" si="12"/>
        <v>1</v>
      </c>
      <c r="E135" s="261" t="str">
        <f>IF(ISERROR(MATCH(D135,'Simulador CHIP Final'!$H$16:$H$17,0))=FALSE,"C",IF(ISERROR(MATCH(D135,'Simulador CHIP Final'!$H$18:$H$19,0))=FALSE,"D",""))</f>
        <v/>
      </c>
      <c r="F135" s="264" t="e">
        <f>IF(E135="C",0,IF(E135 ="D",ROUND(1/((1+'Simulador CHIP Final'!$Q$13)^A135),9) * 2,ROUND(1/((1+'Simulador CHIP Final'!$Q$13)^A135),9)))</f>
        <v>#DIV/0!</v>
      </c>
      <c r="G135" s="264" t="e">
        <f t="shared" si="11"/>
        <v>#DIV/0!</v>
      </c>
    </row>
    <row r="136" spans="1:7" x14ac:dyDescent="0.25">
      <c r="A136" s="261">
        <f t="shared" si="13"/>
        <v>133</v>
      </c>
      <c r="B136" s="262">
        <f t="shared" si="14"/>
        <v>133</v>
      </c>
      <c r="C136" s="265">
        <f t="shared" si="15"/>
        <v>49719</v>
      </c>
      <c r="D136" s="261">
        <f t="shared" si="12"/>
        <v>2</v>
      </c>
      <c r="E136" s="261" t="str">
        <f>IF(ISERROR(MATCH(D136,'Simulador CHIP Final'!$H$16:$H$17,0))=FALSE,"C",IF(ISERROR(MATCH(D136,'Simulador CHIP Final'!$H$18:$H$19,0))=FALSE,"D",""))</f>
        <v/>
      </c>
      <c r="F136" s="264" t="e">
        <f>IF(E136="C",0,IF(E136 ="D",ROUND(1/((1+'Simulador CHIP Final'!$Q$13)^A136),9) * 2,ROUND(1/((1+'Simulador CHIP Final'!$Q$13)^A136),9)))</f>
        <v>#DIV/0!</v>
      </c>
      <c r="G136" s="264" t="e">
        <f t="shared" si="11"/>
        <v>#DIV/0!</v>
      </c>
    </row>
    <row r="137" spans="1:7" x14ac:dyDescent="0.25">
      <c r="A137" s="261">
        <f t="shared" si="13"/>
        <v>134</v>
      </c>
      <c r="B137" s="262">
        <f t="shared" si="14"/>
        <v>134</v>
      </c>
      <c r="C137" s="265">
        <f t="shared" si="15"/>
        <v>49748</v>
      </c>
      <c r="D137" s="261">
        <f t="shared" si="12"/>
        <v>3</v>
      </c>
      <c r="E137" s="261" t="str">
        <f>IF(ISERROR(MATCH(D137,'Simulador CHIP Final'!$H$16:$H$17,0))=FALSE,"C",IF(ISERROR(MATCH(D137,'Simulador CHIP Final'!$H$18:$H$19,0))=FALSE,"D",""))</f>
        <v/>
      </c>
      <c r="F137" s="264" t="e">
        <f>IF(E137="C",0,IF(E137 ="D",ROUND(1/((1+'Simulador CHIP Final'!$Q$13)^A137),9) * 2,ROUND(1/((1+'Simulador CHIP Final'!$Q$13)^A137),9)))</f>
        <v>#DIV/0!</v>
      </c>
      <c r="G137" s="264" t="e">
        <f t="shared" si="11"/>
        <v>#DIV/0!</v>
      </c>
    </row>
    <row r="138" spans="1:7" x14ac:dyDescent="0.25">
      <c r="A138" s="261">
        <f t="shared" si="13"/>
        <v>135</v>
      </c>
      <c r="B138" s="262">
        <f t="shared" si="14"/>
        <v>135</v>
      </c>
      <c r="C138" s="265">
        <f t="shared" si="15"/>
        <v>49779</v>
      </c>
      <c r="D138" s="261">
        <f t="shared" si="12"/>
        <v>4</v>
      </c>
      <c r="E138" s="261" t="str">
        <f>IF(ISERROR(MATCH(D138,'Simulador CHIP Final'!$H$16:$H$17,0))=FALSE,"C",IF(ISERROR(MATCH(D138,'Simulador CHIP Final'!$H$18:$H$19,0))=FALSE,"D",""))</f>
        <v/>
      </c>
      <c r="F138" s="264" t="e">
        <f>IF(E138="C",0,IF(E138 ="D",ROUND(1/((1+'Simulador CHIP Final'!$Q$13)^A138),9) * 2,ROUND(1/((1+'Simulador CHIP Final'!$Q$13)^A138),9)))</f>
        <v>#DIV/0!</v>
      </c>
      <c r="G138" s="264" t="e">
        <f t="shared" si="11"/>
        <v>#DIV/0!</v>
      </c>
    </row>
    <row r="139" spans="1:7" x14ac:dyDescent="0.25">
      <c r="A139" s="261">
        <f t="shared" si="13"/>
        <v>136</v>
      </c>
      <c r="B139" s="262">
        <f t="shared" si="14"/>
        <v>136</v>
      </c>
      <c r="C139" s="265">
        <f t="shared" si="15"/>
        <v>49809</v>
      </c>
      <c r="D139" s="261">
        <f t="shared" si="12"/>
        <v>5</v>
      </c>
      <c r="E139" s="261" t="str">
        <f>IF(ISERROR(MATCH(D139,'Simulador CHIP Final'!$H$16:$H$17,0))=FALSE,"C",IF(ISERROR(MATCH(D139,'Simulador CHIP Final'!$H$18:$H$19,0))=FALSE,"D",""))</f>
        <v/>
      </c>
      <c r="F139" s="264" t="e">
        <f>IF(E139="C",0,IF(E139 ="D",ROUND(1/((1+'Simulador CHIP Final'!$Q$13)^A139),9) * 2,ROUND(1/((1+'Simulador CHIP Final'!$Q$13)^A139),9)))</f>
        <v>#DIV/0!</v>
      </c>
      <c r="G139" s="264" t="e">
        <f t="shared" si="11"/>
        <v>#DIV/0!</v>
      </c>
    </row>
    <row r="140" spans="1:7" x14ac:dyDescent="0.25">
      <c r="A140" s="261">
        <f t="shared" si="13"/>
        <v>137</v>
      </c>
      <c r="B140" s="262">
        <f t="shared" si="14"/>
        <v>137</v>
      </c>
      <c r="C140" s="265">
        <f t="shared" si="15"/>
        <v>49840</v>
      </c>
      <c r="D140" s="261">
        <f t="shared" si="12"/>
        <v>6</v>
      </c>
      <c r="E140" s="261" t="str">
        <f>IF(ISERROR(MATCH(D140,'Simulador CHIP Final'!$H$16:$H$17,0))=FALSE,"C",IF(ISERROR(MATCH(D140,'Simulador CHIP Final'!$H$18:$H$19,0))=FALSE,"D",""))</f>
        <v/>
      </c>
      <c r="F140" s="264" t="e">
        <f>IF(E140="C",0,IF(E140 ="D",ROUND(1/((1+'Simulador CHIP Final'!$Q$13)^A140),9) * 2,ROUND(1/((1+'Simulador CHIP Final'!$Q$13)^A140),9)))</f>
        <v>#DIV/0!</v>
      </c>
      <c r="G140" s="264" t="e">
        <f t="shared" si="11"/>
        <v>#DIV/0!</v>
      </c>
    </row>
    <row r="141" spans="1:7" x14ac:dyDescent="0.25">
      <c r="A141" s="261">
        <f t="shared" si="13"/>
        <v>138</v>
      </c>
      <c r="B141" s="262">
        <f t="shared" si="14"/>
        <v>138</v>
      </c>
      <c r="C141" s="265">
        <f t="shared" si="15"/>
        <v>49870</v>
      </c>
      <c r="D141" s="261">
        <f t="shared" si="12"/>
        <v>7</v>
      </c>
      <c r="E141" s="261" t="str">
        <f>IF(ISERROR(MATCH(D141,'Simulador CHIP Final'!$H$16:$H$17,0))=FALSE,"C",IF(ISERROR(MATCH(D141,'Simulador CHIP Final'!$H$18:$H$19,0))=FALSE,"D",""))</f>
        <v/>
      </c>
      <c r="F141" s="264" t="e">
        <f>IF(E141="C",0,IF(E141 ="D",ROUND(1/((1+'Simulador CHIP Final'!$Q$13)^A141),9) * 2,ROUND(1/((1+'Simulador CHIP Final'!$Q$13)^A141),9)))</f>
        <v>#DIV/0!</v>
      </c>
      <c r="G141" s="264" t="e">
        <f t="shared" si="11"/>
        <v>#DIV/0!</v>
      </c>
    </row>
    <row r="142" spans="1:7" x14ac:dyDescent="0.25">
      <c r="A142" s="261">
        <f t="shared" si="13"/>
        <v>139</v>
      </c>
      <c r="B142" s="262">
        <f t="shared" si="14"/>
        <v>139</v>
      </c>
      <c r="C142" s="265">
        <f t="shared" si="15"/>
        <v>49901</v>
      </c>
      <c r="D142" s="261">
        <f t="shared" si="12"/>
        <v>8</v>
      </c>
      <c r="E142" s="261" t="str">
        <f>IF(ISERROR(MATCH(D142,'Simulador CHIP Final'!$H$16:$H$17,0))=FALSE,"C",IF(ISERROR(MATCH(D142,'Simulador CHIP Final'!$H$18:$H$19,0))=FALSE,"D",""))</f>
        <v/>
      </c>
      <c r="F142" s="264" t="e">
        <f>IF(E142="C",0,IF(E142 ="D",ROUND(1/((1+'Simulador CHIP Final'!$Q$13)^A142),9) * 2,ROUND(1/((1+'Simulador CHIP Final'!$Q$13)^A142),9)))</f>
        <v>#DIV/0!</v>
      </c>
      <c r="G142" s="264" t="e">
        <f t="shared" si="11"/>
        <v>#DIV/0!</v>
      </c>
    </row>
    <row r="143" spans="1:7" x14ac:dyDescent="0.25">
      <c r="A143" s="261">
        <f t="shared" si="13"/>
        <v>140</v>
      </c>
      <c r="B143" s="262">
        <f t="shared" si="14"/>
        <v>140</v>
      </c>
      <c r="C143" s="265">
        <f t="shared" si="15"/>
        <v>49932</v>
      </c>
      <c r="D143" s="261">
        <f t="shared" si="12"/>
        <v>9</v>
      </c>
      <c r="E143" s="261" t="str">
        <f>IF(ISERROR(MATCH(D143,'Simulador CHIP Final'!$H$16:$H$17,0))=FALSE,"C",IF(ISERROR(MATCH(D143,'Simulador CHIP Final'!$H$18:$H$19,0))=FALSE,"D",""))</f>
        <v/>
      </c>
      <c r="F143" s="264" t="e">
        <f>IF(E143="C",0,IF(E143 ="D",ROUND(1/((1+'Simulador CHIP Final'!$Q$13)^A143),9) * 2,ROUND(1/((1+'Simulador CHIP Final'!$Q$13)^A143),9)))</f>
        <v>#DIV/0!</v>
      </c>
      <c r="G143" s="264" t="e">
        <f t="shared" si="11"/>
        <v>#DIV/0!</v>
      </c>
    </row>
    <row r="144" spans="1:7" x14ac:dyDescent="0.25">
      <c r="A144" s="261">
        <f t="shared" si="13"/>
        <v>141</v>
      </c>
      <c r="B144" s="262">
        <f t="shared" si="14"/>
        <v>141</v>
      </c>
      <c r="C144" s="265">
        <f t="shared" si="15"/>
        <v>49962</v>
      </c>
      <c r="D144" s="261">
        <f t="shared" si="12"/>
        <v>10</v>
      </c>
      <c r="E144" s="261" t="str">
        <f>IF(ISERROR(MATCH(D144,'Simulador CHIP Final'!$H$16:$H$17,0))=FALSE,"C",IF(ISERROR(MATCH(D144,'Simulador CHIP Final'!$H$18:$H$19,0))=FALSE,"D",""))</f>
        <v/>
      </c>
      <c r="F144" s="264" t="e">
        <f>IF(E144="C",0,IF(E144 ="D",ROUND(1/((1+'Simulador CHIP Final'!$Q$13)^A144),9) * 2,ROUND(1/((1+'Simulador CHIP Final'!$Q$13)^A144),9)))</f>
        <v>#DIV/0!</v>
      </c>
      <c r="G144" s="264" t="e">
        <f t="shared" si="11"/>
        <v>#DIV/0!</v>
      </c>
    </row>
    <row r="145" spans="1:7" x14ac:dyDescent="0.25">
      <c r="A145" s="261">
        <f t="shared" si="13"/>
        <v>142</v>
      </c>
      <c r="B145" s="262">
        <f t="shared" si="14"/>
        <v>142</v>
      </c>
      <c r="C145" s="265">
        <f t="shared" si="15"/>
        <v>49993</v>
      </c>
      <c r="D145" s="261">
        <f t="shared" si="12"/>
        <v>11</v>
      </c>
      <c r="E145" s="261" t="str">
        <f>IF(ISERROR(MATCH(D145,'Simulador CHIP Final'!$H$16:$H$17,0))=FALSE,"C",IF(ISERROR(MATCH(D145,'Simulador CHIP Final'!$H$18:$H$19,0))=FALSE,"D",""))</f>
        <v/>
      </c>
      <c r="F145" s="264" t="e">
        <f>IF(E145="C",0,IF(E145 ="D",ROUND(1/((1+'Simulador CHIP Final'!$Q$13)^A145),9) * 2,ROUND(1/((1+'Simulador CHIP Final'!$Q$13)^A145),9)))</f>
        <v>#DIV/0!</v>
      </c>
      <c r="G145" s="264" t="e">
        <f t="shared" si="11"/>
        <v>#DIV/0!</v>
      </c>
    </row>
    <row r="146" spans="1:7" x14ac:dyDescent="0.25">
      <c r="A146" s="261">
        <f t="shared" si="13"/>
        <v>143</v>
      </c>
      <c r="B146" s="262">
        <f t="shared" si="14"/>
        <v>143</v>
      </c>
      <c r="C146" s="265">
        <f t="shared" si="15"/>
        <v>50023</v>
      </c>
      <c r="D146" s="261">
        <f t="shared" si="12"/>
        <v>12</v>
      </c>
      <c r="E146" s="261" t="str">
        <f>IF(ISERROR(MATCH(D146,'Simulador CHIP Final'!$H$16:$H$17,0))=FALSE,"C",IF(ISERROR(MATCH(D146,'Simulador CHIP Final'!$H$18:$H$19,0))=FALSE,"D",""))</f>
        <v/>
      </c>
      <c r="F146" s="264" t="e">
        <f>IF(E146="C",0,IF(E146 ="D",ROUND(1/((1+'Simulador CHIP Final'!$Q$13)^A146),9) * 2,ROUND(1/((1+'Simulador CHIP Final'!$Q$13)^A146),9)))</f>
        <v>#DIV/0!</v>
      </c>
      <c r="G146" s="264" t="e">
        <f t="shared" si="11"/>
        <v>#DIV/0!</v>
      </c>
    </row>
    <row r="147" spans="1:7" x14ac:dyDescent="0.25">
      <c r="A147" s="261">
        <f t="shared" si="13"/>
        <v>144</v>
      </c>
      <c r="B147" s="262">
        <f t="shared" si="14"/>
        <v>144</v>
      </c>
      <c r="C147" s="265">
        <f t="shared" si="15"/>
        <v>50054</v>
      </c>
      <c r="D147" s="261">
        <f t="shared" si="12"/>
        <v>1</v>
      </c>
      <c r="E147" s="261" t="str">
        <f>IF(ISERROR(MATCH(D147,'Simulador CHIP Final'!$H$16:$H$17,0))=FALSE,"C",IF(ISERROR(MATCH(D147,'Simulador CHIP Final'!$H$18:$H$19,0))=FALSE,"D",""))</f>
        <v/>
      </c>
      <c r="F147" s="264" t="e">
        <f>IF(E147="C",0,IF(E147 ="D",ROUND(1/((1+'Simulador CHIP Final'!$Q$13)^A147),9) * 2,ROUND(1/((1+'Simulador CHIP Final'!$Q$13)^A147),9)))</f>
        <v>#DIV/0!</v>
      </c>
      <c r="G147" s="264" t="e">
        <f t="shared" si="11"/>
        <v>#DIV/0!</v>
      </c>
    </row>
    <row r="148" spans="1:7" x14ac:dyDescent="0.25">
      <c r="A148" s="261">
        <f t="shared" si="13"/>
        <v>145</v>
      </c>
      <c r="B148" s="262">
        <f t="shared" si="14"/>
        <v>145</v>
      </c>
      <c r="C148" s="265">
        <f t="shared" si="15"/>
        <v>50085</v>
      </c>
      <c r="D148" s="261">
        <f t="shared" si="12"/>
        <v>2</v>
      </c>
      <c r="E148" s="261" t="str">
        <f>IF(ISERROR(MATCH(D148,'Simulador CHIP Final'!$H$16:$H$17,0))=FALSE,"C",IF(ISERROR(MATCH(D148,'Simulador CHIP Final'!$H$18:$H$19,0))=FALSE,"D",""))</f>
        <v/>
      </c>
      <c r="F148" s="264" t="e">
        <f>IF(E148="C",0,IF(E148 ="D",ROUND(1/((1+'Simulador CHIP Final'!$Q$13)^A148),9) * 2,ROUND(1/((1+'Simulador CHIP Final'!$Q$13)^A148),9)))</f>
        <v>#DIV/0!</v>
      </c>
      <c r="G148" s="264" t="e">
        <f t="shared" si="11"/>
        <v>#DIV/0!</v>
      </c>
    </row>
    <row r="149" spans="1:7" x14ac:dyDescent="0.25">
      <c r="A149" s="261">
        <f t="shared" si="13"/>
        <v>146</v>
      </c>
      <c r="B149" s="262">
        <f t="shared" si="14"/>
        <v>146</v>
      </c>
      <c r="C149" s="265">
        <f t="shared" si="15"/>
        <v>50113</v>
      </c>
      <c r="D149" s="261">
        <f t="shared" si="12"/>
        <v>3</v>
      </c>
      <c r="E149" s="261" t="str">
        <f>IF(ISERROR(MATCH(D149,'Simulador CHIP Final'!$H$16:$H$17,0))=FALSE,"C",IF(ISERROR(MATCH(D149,'Simulador CHIP Final'!$H$18:$H$19,0))=FALSE,"D",""))</f>
        <v/>
      </c>
      <c r="F149" s="264" t="e">
        <f>IF(E149="C",0,IF(E149 ="D",ROUND(1/((1+'Simulador CHIP Final'!$Q$13)^A149),9) * 2,ROUND(1/((1+'Simulador CHIP Final'!$Q$13)^A149),9)))</f>
        <v>#DIV/0!</v>
      </c>
      <c r="G149" s="264" t="e">
        <f t="shared" si="11"/>
        <v>#DIV/0!</v>
      </c>
    </row>
    <row r="150" spans="1:7" x14ac:dyDescent="0.25">
      <c r="A150" s="261">
        <f t="shared" si="13"/>
        <v>147</v>
      </c>
      <c r="B150" s="262">
        <f t="shared" si="14"/>
        <v>147</v>
      </c>
      <c r="C150" s="265">
        <f t="shared" si="15"/>
        <v>50144</v>
      </c>
      <c r="D150" s="261">
        <f t="shared" si="12"/>
        <v>4</v>
      </c>
      <c r="E150" s="261" t="str">
        <f>IF(ISERROR(MATCH(D150,'Simulador CHIP Final'!$H$16:$H$17,0))=FALSE,"C",IF(ISERROR(MATCH(D150,'Simulador CHIP Final'!$H$18:$H$19,0))=FALSE,"D",""))</f>
        <v/>
      </c>
      <c r="F150" s="264" t="e">
        <f>IF(E150="C",0,IF(E150 ="D",ROUND(1/((1+'Simulador CHIP Final'!$Q$13)^A150),9) * 2,ROUND(1/((1+'Simulador CHIP Final'!$Q$13)^A150),9)))</f>
        <v>#DIV/0!</v>
      </c>
      <c r="G150" s="264" t="e">
        <f t="shared" si="11"/>
        <v>#DIV/0!</v>
      </c>
    </row>
    <row r="151" spans="1:7" x14ac:dyDescent="0.25">
      <c r="A151" s="261">
        <f t="shared" si="13"/>
        <v>148</v>
      </c>
      <c r="B151" s="262">
        <f t="shared" si="14"/>
        <v>148</v>
      </c>
      <c r="C151" s="265">
        <f t="shared" si="15"/>
        <v>50174</v>
      </c>
      <c r="D151" s="261">
        <f t="shared" si="12"/>
        <v>5</v>
      </c>
      <c r="E151" s="261" t="str">
        <f>IF(ISERROR(MATCH(D151,'Simulador CHIP Final'!$H$16:$H$17,0))=FALSE,"C",IF(ISERROR(MATCH(D151,'Simulador CHIP Final'!$H$18:$H$19,0))=FALSE,"D",""))</f>
        <v/>
      </c>
      <c r="F151" s="264" t="e">
        <f>IF(E151="C",0,IF(E151 ="D",ROUND(1/((1+'Simulador CHIP Final'!$Q$13)^A151),9) * 2,ROUND(1/((1+'Simulador CHIP Final'!$Q$13)^A151),9)))</f>
        <v>#DIV/0!</v>
      </c>
      <c r="G151" s="264" t="e">
        <f t="shared" si="11"/>
        <v>#DIV/0!</v>
      </c>
    </row>
    <row r="152" spans="1:7" x14ac:dyDescent="0.25">
      <c r="A152" s="261">
        <f t="shared" si="13"/>
        <v>149</v>
      </c>
      <c r="B152" s="262">
        <f t="shared" si="14"/>
        <v>149</v>
      </c>
      <c r="C152" s="265">
        <f t="shared" si="15"/>
        <v>50205</v>
      </c>
      <c r="D152" s="261">
        <f t="shared" si="12"/>
        <v>6</v>
      </c>
      <c r="E152" s="261" t="str">
        <f>IF(ISERROR(MATCH(D152,'Simulador CHIP Final'!$H$16:$H$17,0))=FALSE,"C",IF(ISERROR(MATCH(D152,'Simulador CHIP Final'!$H$18:$H$19,0))=FALSE,"D",""))</f>
        <v/>
      </c>
      <c r="F152" s="264" t="e">
        <f>IF(E152="C",0,IF(E152 ="D",ROUND(1/((1+'Simulador CHIP Final'!$Q$13)^A152),9) * 2,ROUND(1/((1+'Simulador CHIP Final'!$Q$13)^A152),9)))</f>
        <v>#DIV/0!</v>
      </c>
      <c r="G152" s="264" t="e">
        <f t="shared" si="11"/>
        <v>#DIV/0!</v>
      </c>
    </row>
    <row r="153" spans="1:7" x14ac:dyDescent="0.25">
      <c r="A153" s="261">
        <f t="shared" si="13"/>
        <v>150</v>
      </c>
      <c r="B153" s="262">
        <f t="shared" si="14"/>
        <v>150</v>
      </c>
      <c r="C153" s="265">
        <f t="shared" si="15"/>
        <v>50235</v>
      </c>
      <c r="D153" s="261">
        <f t="shared" si="12"/>
        <v>7</v>
      </c>
      <c r="E153" s="261" t="str">
        <f>IF(ISERROR(MATCH(D153,'Simulador CHIP Final'!$H$16:$H$17,0))=FALSE,"C",IF(ISERROR(MATCH(D153,'Simulador CHIP Final'!$H$18:$H$19,0))=FALSE,"D",""))</f>
        <v/>
      </c>
      <c r="F153" s="264" t="e">
        <f>IF(E153="C",0,IF(E153 ="D",ROUND(1/((1+'Simulador CHIP Final'!$Q$13)^A153),9) * 2,ROUND(1/((1+'Simulador CHIP Final'!$Q$13)^A153),9)))</f>
        <v>#DIV/0!</v>
      </c>
      <c r="G153" s="264" t="e">
        <f t="shared" si="11"/>
        <v>#DIV/0!</v>
      </c>
    </row>
    <row r="154" spans="1:7" x14ac:dyDescent="0.25">
      <c r="A154" s="261">
        <f t="shared" si="13"/>
        <v>151</v>
      </c>
      <c r="B154" s="262">
        <f t="shared" si="14"/>
        <v>151</v>
      </c>
      <c r="C154" s="265">
        <f t="shared" si="15"/>
        <v>50266</v>
      </c>
      <c r="D154" s="261">
        <f t="shared" si="12"/>
        <v>8</v>
      </c>
      <c r="E154" s="261" t="str">
        <f>IF(ISERROR(MATCH(D154,'Simulador CHIP Final'!$H$16:$H$17,0))=FALSE,"C",IF(ISERROR(MATCH(D154,'Simulador CHIP Final'!$H$18:$H$19,0))=FALSE,"D",""))</f>
        <v/>
      </c>
      <c r="F154" s="264" t="e">
        <f>IF(E154="C",0,IF(E154 ="D",ROUND(1/((1+'Simulador CHIP Final'!$Q$13)^A154),9) * 2,ROUND(1/((1+'Simulador CHIP Final'!$Q$13)^A154),9)))</f>
        <v>#DIV/0!</v>
      </c>
      <c r="G154" s="264" t="e">
        <f t="shared" si="11"/>
        <v>#DIV/0!</v>
      </c>
    </row>
    <row r="155" spans="1:7" x14ac:dyDescent="0.25">
      <c r="A155" s="261">
        <f t="shared" si="13"/>
        <v>152</v>
      </c>
      <c r="B155" s="262">
        <f t="shared" si="14"/>
        <v>152</v>
      </c>
      <c r="C155" s="265">
        <f t="shared" si="15"/>
        <v>50297</v>
      </c>
      <c r="D155" s="261">
        <f t="shared" si="12"/>
        <v>9</v>
      </c>
      <c r="E155" s="261" t="str">
        <f>IF(ISERROR(MATCH(D155,'Simulador CHIP Final'!$H$16:$H$17,0))=FALSE,"C",IF(ISERROR(MATCH(D155,'Simulador CHIP Final'!$H$18:$H$19,0))=FALSE,"D",""))</f>
        <v/>
      </c>
      <c r="F155" s="264" t="e">
        <f>IF(E155="C",0,IF(E155 ="D",ROUND(1/((1+'Simulador CHIP Final'!$Q$13)^A155),9) * 2,ROUND(1/((1+'Simulador CHIP Final'!$Q$13)^A155),9)))</f>
        <v>#DIV/0!</v>
      </c>
      <c r="G155" s="264" t="e">
        <f t="shared" si="11"/>
        <v>#DIV/0!</v>
      </c>
    </row>
    <row r="156" spans="1:7" x14ac:dyDescent="0.25">
      <c r="A156" s="261">
        <f t="shared" si="13"/>
        <v>153</v>
      </c>
      <c r="B156" s="262">
        <f t="shared" si="14"/>
        <v>153</v>
      </c>
      <c r="C156" s="265">
        <f t="shared" si="15"/>
        <v>50327</v>
      </c>
      <c r="D156" s="261">
        <f t="shared" si="12"/>
        <v>10</v>
      </c>
      <c r="E156" s="261" t="str">
        <f>IF(ISERROR(MATCH(D156,'Simulador CHIP Final'!$H$16:$H$17,0))=FALSE,"C",IF(ISERROR(MATCH(D156,'Simulador CHIP Final'!$H$18:$H$19,0))=FALSE,"D",""))</f>
        <v/>
      </c>
      <c r="F156" s="264" t="e">
        <f>IF(E156="C",0,IF(E156 ="D",ROUND(1/((1+'Simulador CHIP Final'!$Q$13)^A156),9) * 2,ROUND(1/((1+'Simulador CHIP Final'!$Q$13)^A156),9)))</f>
        <v>#DIV/0!</v>
      </c>
      <c r="G156" s="264" t="e">
        <f t="shared" si="11"/>
        <v>#DIV/0!</v>
      </c>
    </row>
    <row r="157" spans="1:7" x14ac:dyDescent="0.25">
      <c r="A157" s="261">
        <f t="shared" si="13"/>
        <v>154</v>
      </c>
      <c r="B157" s="262">
        <f t="shared" si="14"/>
        <v>154</v>
      </c>
      <c r="C157" s="265">
        <f t="shared" si="15"/>
        <v>50358</v>
      </c>
      <c r="D157" s="261">
        <f t="shared" si="12"/>
        <v>11</v>
      </c>
      <c r="E157" s="261" t="str">
        <f>IF(ISERROR(MATCH(D157,'Simulador CHIP Final'!$H$16:$H$17,0))=FALSE,"C",IF(ISERROR(MATCH(D157,'Simulador CHIP Final'!$H$18:$H$19,0))=FALSE,"D",""))</f>
        <v/>
      </c>
      <c r="F157" s="264" t="e">
        <f>IF(E157="C",0,IF(E157 ="D",ROUND(1/((1+'Simulador CHIP Final'!$Q$13)^A157),9) * 2,ROUND(1/((1+'Simulador CHIP Final'!$Q$13)^A157),9)))</f>
        <v>#DIV/0!</v>
      </c>
      <c r="G157" s="264" t="e">
        <f t="shared" si="11"/>
        <v>#DIV/0!</v>
      </c>
    </row>
    <row r="158" spans="1:7" x14ac:dyDescent="0.25">
      <c r="A158" s="261">
        <f t="shared" si="13"/>
        <v>155</v>
      </c>
      <c r="B158" s="262">
        <f t="shared" si="14"/>
        <v>155</v>
      </c>
      <c r="C158" s="265">
        <f t="shared" si="15"/>
        <v>50388</v>
      </c>
      <c r="D158" s="261">
        <f t="shared" si="12"/>
        <v>12</v>
      </c>
      <c r="E158" s="261" t="str">
        <f>IF(ISERROR(MATCH(D158,'Simulador CHIP Final'!$H$16:$H$17,0))=FALSE,"C",IF(ISERROR(MATCH(D158,'Simulador CHIP Final'!$H$18:$H$19,0))=FALSE,"D",""))</f>
        <v/>
      </c>
      <c r="F158" s="264" t="e">
        <f>IF(E158="C",0,IF(E158 ="D",ROUND(1/((1+'Simulador CHIP Final'!$Q$13)^A158),9) * 2,ROUND(1/((1+'Simulador CHIP Final'!$Q$13)^A158),9)))</f>
        <v>#DIV/0!</v>
      </c>
      <c r="G158" s="264" t="e">
        <f t="shared" si="11"/>
        <v>#DIV/0!</v>
      </c>
    </row>
    <row r="159" spans="1:7" x14ac:dyDescent="0.25">
      <c r="A159" s="261">
        <f t="shared" si="13"/>
        <v>156</v>
      </c>
      <c r="B159" s="262">
        <f t="shared" si="14"/>
        <v>156</v>
      </c>
      <c r="C159" s="265">
        <f t="shared" si="15"/>
        <v>50419</v>
      </c>
      <c r="D159" s="261">
        <f t="shared" si="12"/>
        <v>1</v>
      </c>
      <c r="E159" s="261" t="str">
        <f>IF(ISERROR(MATCH(D159,'Simulador CHIP Final'!$H$16:$H$17,0))=FALSE,"C",IF(ISERROR(MATCH(D159,'Simulador CHIP Final'!$H$18:$H$19,0))=FALSE,"D",""))</f>
        <v/>
      </c>
      <c r="F159" s="264" t="e">
        <f>IF(E159="C",0,IF(E159 ="D",ROUND(1/((1+'Simulador CHIP Final'!$Q$13)^A159),9) * 2,ROUND(1/((1+'Simulador CHIP Final'!$Q$13)^A159),9)))</f>
        <v>#DIV/0!</v>
      </c>
      <c r="G159" s="264" t="e">
        <f t="shared" si="11"/>
        <v>#DIV/0!</v>
      </c>
    </row>
    <row r="160" spans="1:7" x14ac:dyDescent="0.25">
      <c r="A160" s="261">
        <f t="shared" si="13"/>
        <v>157</v>
      </c>
      <c r="B160" s="262">
        <f t="shared" si="14"/>
        <v>157</v>
      </c>
      <c r="C160" s="265">
        <f t="shared" si="15"/>
        <v>50450</v>
      </c>
      <c r="D160" s="261">
        <f t="shared" si="12"/>
        <v>2</v>
      </c>
      <c r="E160" s="261" t="str">
        <f>IF(ISERROR(MATCH(D160,'Simulador CHIP Final'!$H$16:$H$17,0))=FALSE,"C",IF(ISERROR(MATCH(D160,'Simulador CHIP Final'!$H$18:$H$19,0))=FALSE,"D",""))</f>
        <v/>
      </c>
      <c r="F160" s="264" t="e">
        <f>IF(E160="C",0,IF(E160 ="D",ROUND(1/((1+'Simulador CHIP Final'!$Q$13)^A160),9) * 2,ROUND(1/((1+'Simulador CHIP Final'!$Q$13)^A160),9)))</f>
        <v>#DIV/0!</v>
      </c>
      <c r="G160" s="264" t="e">
        <f t="shared" si="11"/>
        <v>#DIV/0!</v>
      </c>
    </row>
    <row r="161" spans="1:7" x14ac:dyDescent="0.25">
      <c r="A161" s="261">
        <f t="shared" si="13"/>
        <v>158</v>
      </c>
      <c r="B161" s="262">
        <f t="shared" si="14"/>
        <v>158</v>
      </c>
      <c r="C161" s="265">
        <f t="shared" si="15"/>
        <v>50478</v>
      </c>
      <c r="D161" s="261">
        <f t="shared" si="12"/>
        <v>3</v>
      </c>
      <c r="E161" s="261" t="str">
        <f>IF(ISERROR(MATCH(D161,'Simulador CHIP Final'!$H$16:$H$17,0))=FALSE,"C",IF(ISERROR(MATCH(D161,'Simulador CHIP Final'!$H$18:$H$19,0))=FALSE,"D",""))</f>
        <v/>
      </c>
      <c r="F161" s="264" t="e">
        <f>IF(E161="C",0,IF(E161 ="D",ROUND(1/((1+'Simulador CHIP Final'!$Q$13)^A161),9) * 2,ROUND(1/((1+'Simulador CHIP Final'!$Q$13)^A161),9)))</f>
        <v>#DIV/0!</v>
      </c>
      <c r="G161" s="264" t="e">
        <f t="shared" si="11"/>
        <v>#DIV/0!</v>
      </c>
    </row>
    <row r="162" spans="1:7" x14ac:dyDescent="0.25">
      <c r="A162" s="261">
        <f t="shared" si="13"/>
        <v>159</v>
      </c>
      <c r="B162" s="262">
        <f t="shared" si="14"/>
        <v>159</v>
      </c>
      <c r="C162" s="265">
        <f t="shared" si="15"/>
        <v>50509</v>
      </c>
      <c r="D162" s="261">
        <f t="shared" si="12"/>
        <v>4</v>
      </c>
      <c r="E162" s="261" t="str">
        <f>IF(ISERROR(MATCH(D162,'Simulador CHIP Final'!$H$16:$H$17,0))=FALSE,"C",IF(ISERROR(MATCH(D162,'Simulador CHIP Final'!$H$18:$H$19,0))=FALSE,"D",""))</f>
        <v/>
      </c>
      <c r="F162" s="264" t="e">
        <f>IF(E162="C",0,IF(E162 ="D",ROUND(1/((1+'Simulador CHIP Final'!$Q$13)^A162),9) * 2,ROUND(1/((1+'Simulador CHIP Final'!$Q$13)^A162),9)))</f>
        <v>#DIV/0!</v>
      </c>
      <c r="G162" s="264" t="e">
        <f t="shared" si="11"/>
        <v>#DIV/0!</v>
      </c>
    </row>
    <row r="163" spans="1:7" x14ac:dyDescent="0.25">
      <c r="A163" s="261">
        <f t="shared" si="13"/>
        <v>160</v>
      </c>
      <c r="B163" s="262">
        <f t="shared" si="14"/>
        <v>160</v>
      </c>
      <c r="C163" s="265">
        <f t="shared" si="15"/>
        <v>50539</v>
      </c>
      <c r="D163" s="261">
        <f t="shared" si="12"/>
        <v>5</v>
      </c>
      <c r="E163" s="261" t="str">
        <f>IF(ISERROR(MATCH(D163,'Simulador CHIP Final'!$H$16:$H$17,0))=FALSE,"C",IF(ISERROR(MATCH(D163,'Simulador CHIP Final'!$H$18:$H$19,0))=FALSE,"D",""))</f>
        <v/>
      </c>
      <c r="F163" s="264" t="e">
        <f>IF(E163="C",0,IF(E163 ="D",ROUND(1/((1+'Simulador CHIP Final'!$Q$13)^A163),9) * 2,ROUND(1/((1+'Simulador CHIP Final'!$Q$13)^A163),9)))</f>
        <v>#DIV/0!</v>
      </c>
      <c r="G163" s="264" t="e">
        <f t="shared" si="11"/>
        <v>#DIV/0!</v>
      </c>
    </row>
    <row r="164" spans="1:7" x14ac:dyDescent="0.25">
      <c r="A164" s="261">
        <f t="shared" si="13"/>
        <v>161</v>
      </c>
      <c r="B164" s="262">
        <f t="shared" si="14"/>
        <v>161</v>
      </c>
      <c r="C164" s="265">
        <f t="shared" si="15"/>
        <v>50570</v>
      </c>
      <c r="D164" s="261">
        <f t="shared" si="12"/>
        <v>6</v>
      </c>
      <c r="E164" s="261" t="str">
        <f>IF(ISERROR(MATCH(D164,'Simulador CHIP Final'!$H$16:$H$17,0))=FALSE,"C",IF(ISERROR(MATCH(D164,'Simulador CHIP Final'!$H$18:$H$19,0))=FALSE,"D",""))</f>
        <v/>
      </c>
      <c r="F164" s="264" t="e">
        <f>IF(E164="C",0,IF(E164 ="D",ROUND(1/((1+'Simulador CHIP Final'!$Q$13)^A164),9) * 2,ROUND(1/((1+'Simulador CHIP Final'!$Q$13)^A164),9)))</f>
        <v>#DIV/0!</v>
      </c>
      <c r="G164" s="264" t="e">
        <f t="shared" ref="G164:G219" si="16">G163+ROUND(F164,9)</f>
        <v>#DIV/0!</v>
      </c>
    </row>
    <row r="165" spans="1:7" x14ac:dyDescent="0.25">
      <c r="A165" s="261">
        <f t="shared" si="13"/>
        <v>162</v>
      </c>
      <c r="B165" s="262">
        <f t="shared" si="14"/>
        <v>162</v>
      </c>
      <c r="C165" s="265">
        <f t="shared" si="15"/>
        <v>50600</v>
      </c>
      <c r="D165" s="261">
        <f t="shared" si="12"/>
        <v>7</v>
      </c>
      <c r="E165" s="261" t="str">
        <f>IF(ISERROR(MATCH(D165,'Simulador CHIP Final'!$H$16:$H$17,0))=FALSE,"C",IF(ISERROR(MATCH(D165,'Simulador CHIP Final'!$H$18:$H$19,0))=FALSE,"D",""))</f>
        <v/>
      </c>
      <c r="F165" s="264" t="e">
        <f>IF(E165="C",0,IF(E165 ="D",ROUND(1/((1+'Simulador CHIP Final'!$Q$13)^A165),9) * 2,ROUND(1/((1+'Simulador CHIP Final'!$Q$13)^A165),9)))</f>
        <v>#DIV/0!</v>
      </c>
      <c r="G165" s="264" t="e">
        <f t="shared" si="16"/>
        <v>#DIV/0!</v>
      </c>
    </row>
    <row r="166" spans="1:7" x14ac:dyDescent="0.25">
      <c r="A166" s="261">
        <f t="shared" si="13"/>
        <v>163</v>
      </c>
      <c r="B166" s="262">
        <f t="shared" si="14"/>
        <v>163</v>
      </c>
      <c r="C166" s="265">
        <f t="shared" si="15"/>
        <v>50631</v>
      </c>
      <c r="D166" s="261">
        <f t="shared" si="12"/>
        <v>8</v>
      </c>
      <c r="E166" s="261" t="str">
        <f>IF(ISERROR(MATCH(D166,'Simulador CHIP Final'!$H$16:$H$17,0))=FALSE,"C",IF(ISERROR(MATCH(D166,'Simulador CHIP Final'!$H$18:$H$19,0))=FALSE,"D",""))</f>
        <v/>
      </c>
      <c r="F166" s="264" t="e">
        <f>IF(E166="C",0,IF(E166 ="D",ROUND(1/((1+'Simulador CHIP Final'!$Q$13)^A166),9) * 2,ROUND(1/((1+'Simulador CHIP Final'!$Q$13)^A166),9)))</f>
        <v>#DIV/0!</v>
      </c>
      <c r="G166" s="264" t="e">
        <f t="shared" si="16"/>
        <v>#DIV/0!</v>
      </c>
    </row>
    <row r="167" spans="1:7" x14ac:dyDescent="0.25">
      <c r="A167" s="261">
        <f t="shared" si="13"/>
        <v>164</v>
      </c>
      <c r="B167" s="262">
        <f t="shared" si="14"/>
        <v>164</v>
      </c>
      <c r="C167" s="265">
        <f t="shared" si="15"/>
        <v>50662</v>
      </c>
      <c r="D167" s="261">
        <f t="shared" si="12"/>
        <v>9</v>
      </c>
      <c r="E167" s="261" t="str">
        <f>IF(ISERROR(MATCH(D167,'Simulador CHIP Final'!$H$16:$H$17,0))=FALSE,"C",IF(ISERROR(MATCH(D167,'Simulador CHIP Final'!$H$18:$H$19,0))=FALSE,"D",""))</f>
        <v/>
      </c>
      <c r="F167" s="264" t="e">
        <f>IF(E167="C",0,IF(E167 ="D",ROUND(1/((1+'Simulador CHIP Final'!$Q$13)^A167),9) * 2,ROUND(1/((1+'Simulador CHIP Final'!$Q$13)^A167),9)))</f>
        <v>#DIV/0!</v>
      </c>
      <c r="G167" s="264" t="e">
        <f t="shared" si="16"/>
        <v>#DIV/0!</v>
      </c>
    </row>
    <row r="168" spans="1:7" x14ac:dyDescent="0.25">
      <c r="A168" s="261">
        <f t="shared" si="13"/>
        <v>165</v>
      </c>
      <c r="B168" s="262">
        <f t="shared" si="14"/>
        <v>165</v>
      </c>
      <c r="C168" s="265">
        <f t="shared" si="15"/>
        <v>50692</v>
      </c>
      <c r="D168" s="261">
        <f t="shared" si="12"/>
        <v>10</v>
      </c>
      <c r="E168" s="261" t="str">
        <f>IF(ISERROR(MATCH(D168,'Simulador CHIP Final'!$H$16:$H$17,0))=FALSE,"C",IF(ISERROR(MATCH(D168,'Simulador CHIP Final'!$H$18:$H$19,0))=FALSE,"D",""))</f>
        <v/>
      </c>
      <c r="F168" s="264" t="e">
        <f>IF(E168="C",0,IF(E168 ="D",ROUND(1/((1+'Simulador CHIP Final'!$Q$13)^A168),9) * 2,ROUND(1/((1+'Simulador CHIP Final'!$Q$13)^A168),9)))</f>
        <v>#DIV/0!</v>
      </c>
      <c r="G168" s="264" t="e">
        <f t="shared" si="16"/>
        <v>#DIV/0!</v>
      </c>
    </row>
    <row r="169" spans="1:7" x14ac:dyDescent="0.25">
      <c r="A169" s="261">
        <f t="shared" si="13"/>
        <v>166</v>
      </c>
      <c r="B169" s="262">
        <f t="shared" si="14"/>
        <v>166</v>
      </c>
      <c r="C169" s="265">
        <f t="shared" si="15"/>
        <v>50723</v>
      </c>
      <c r="D169" s="261">
        <f t="shared" si="12"/>
        <v>11</v>
      </c>
      <c r="E169" s="261" t="str">
        <f>IF(ISERROR(MATCH(D169,'Simulador CHIP Final'!$H$16:$H$17,0))=FALSE,"C",IF(ISERROR(MATCH(D169,'Simulador CHIP Final'!$H$18:$H$19,0))=FALSE,"D",""))</f>
        <v/>
      </c>
      <c r="F169" s="264" t="e">
        <f>IF(E169="C",0,IF(E169 ="D",ROUND(1/((1+'Simulador CHIP Final'!$Q$13)^A169),9) * 2,ROUND(1/((1+'Simulador CHIP Final'!$Q$13)^A169),9)))</f>
        <v>#DIV/0!</v>
      </c>
      <c r="G169" s="264" t="e">
        <f t="shared" si="16"/>
        <v>#DIV/0!</v>
      </c>
    </row>
    <row r="170" spans="1:7" x14ac:dyDescent="0.25">
      <c r="A170" s="261">
        <f t="shared" si="13"/>
        <v>167</v>
      </c>
      <c r="B170" s="262">
        <f t="shared" si="14"/>
        <v>167</v>
      </c>
      <c r="C170" s="265">
        <f t="shared" si="15"/>
        <v>50753</v>
      </c>
      <c r="D170" s="261">
        <f t="shared" si="12"/>
        <v>12</v>
      </c>
      <c r="E170" s="261" t="str">
        <f>IF(ISERROR(MATCH(D170,'Simulador CHIP Final'!$H$16:$H$17,0))=FALSE,"C",IF(ISERROR(MATCH(D170,'Simulador CHIP Final'!$H$18:$H$19,0))=FALSE,"D",""))</f>
        <v/>
      </c>
      <c r="F170" s="264" t="e">
        <f>IF(E170="C",0,IF(E170 ="D",ROUND(1/((1+'Simulador CHIP Final'!$Q$13)^A170),9) * 2,ROUND(1/((1+'Simulador CHIP Final'!$Q$13)^A170),9)))</f>
        <v>#DIV/0!</v>
      </c>
      <c r="G170" s="264" t="e">
        <f t="shared" si="16"/>
        <v>#DIV/0!</v>
      </c>
    </row>
    <row r="171" spans="1:7" x14ac:dyDescent="0.25">
      <c r="A171" s="261">
        <f t="shared" si="13"/>
        <v>168</v>
      </c>
      <c r="B171" s="262">
        <f t="shared" si="14"/>
        <v>168</v>
      </c>
      <c r="C171" s="265">
        <f t="shared" si="15"/>
        <v>50784</v>
      </c>
      <c r="D171" s="261">
        <f t="shared" si="12"/>
        <v>1</v>
      </c>
      <c r="E171" s="261" t="str">
        <f>IF(ISERROR(MATCH(D171,'Simulador CHIP Final'!$H$16:$H$17,0))=FALSE,"C",IF(ISERROR(MATCH(D171,'Simulador CHIP Final'!$H$18:$H$19,0))=FALSE,"D",""))</f>
        <v/>
      </c>
      <c r="F171" s="264" t="e">
        <f>IF(E171="C",0,IF(E171 ="D",ROUND(1/((1+'Simulador CHIP Final'!$Q$13)^A171),9) * 2,ROUND(1/((1+'Simulador CHIP Final'!$Q$13)^A171),9)))</f>
        <v>#DIV/0!</v>
      </c>
      <c r="G171" s="264" t="e">
        <f t="shared" si="16"/>
        <v>#DIV/0!</v>
      </c>
    </row>
    <row r="172" spans="1:7" x14ac:dyDescent="0.25">
      <c r="A172" s="261">
        <f t="shared" si="13"/>
        <v>169</v>
      </c>
      <c r="B172" s="262">
        <f t="shared" si="14"/>
        <v>169</v>
      </c>
      <c r="C172" s="265">
        <f t="shared" si="15"/>
        <v>50815</v>
      </c>
      <c r="D172" s="261">
        <f t="shared" si="12"/>
        <v>2</v>
      </c>
      <c r="E172" s="261" t="str">
        <f>IF(ISERROR(MATCH(D172,'Simulador CHIP Final'!$H$16:$H$17,0))=FALSE,"C",IF(ISERROR(MATCH(D172,'Simulador CHIP Final'!$H$18:$H$19,0))=FALSE,"D",""))</f>
        <v/>
      </c>
      <c r="F172" s="264" t="e">
        <f>IF(E172="C",0,IF(E172 ="D",ROUND(1/((1+'Simulador CHIP Final'!$Q$13)^A172),9) * 2,ROUND(1/((1+'Simulador CHIP Final'!$Q$13)^A172),9)))</f>
        <v>#DIV/0!</v>
      </c>
      <c r="G172" s="264" t="e">
        <f t="shared" si="16"/>
        <v>#DIV/0!</v>
      </c>
    </row>
    <row r="173" spans="1:7" x14ac:dyDescent="0.25">
      <c r="A173" s="261">
        <f t="shared" si="13"/>
        <v>170</v>
      </c>
      <c r="B173" s="262">
        <f t="shared" si="14"/>
        <v>170</v>
      </c>
      <c r="C173" s="265">
        <f t="shared" si="15"/>
        <v>50843</v>
      </c>
      <c r="D173" s="261">
        <f t="shared" si="12"/>
        <v>3</v>
      </c>
      <c r="E173" s="261" t="str">
        <f>IF(ISERROR(MATCH(D173,'Simulador CHIP Final'!$H$16:$H$17,0))=FALSE,"C",IF(ISERROR(MATCH(D173,'Simulador CHIP Final'!$H$18:$H$19,0))=FALSE,"D",""))</f>
        <v/>
      </c>
      <c r="F173" s="264" t="e">
        <f>IF(E173="C",0,IF(E173 ="D",ROUND(1/((1+'Simulador CHIP Final'!$Q$13)^A173),9) * 2,ROUND(1/((1+'Simulador CHIP Final'!$Q$13)^A173),9)))</f>
        <v>#DIV/0!</v>
      </c>
      <c r="G173" s="264" t="e">
        <f t="shared" si="16"/>
        <v>#DIV/0!</v>
      </c>
    </row>
    <row r="174" spans="1:7" x14ac:dyDescent="0.25">
      <c r="A174" s="261">
        <f t="shared" si="13"/>
        <v>171</v>
      </c>
      <c r="B174" s="262">
        <f t="shared" si="14"/>
        <v>171</v>
      </c>
      <c r="C174" s="265">
        <f t="shared" si="15"/>
        <v>50874</v>
      </c>
      <c r="D174" s="261">
        <f t="shared" si="12"/>
        <v>4</v>
      </c>
      <c r="E174" s="261" t="str">
        <f>IF(ISERROR(MATCH(D174,'Simulador CHIP Final'!$H$16:$H$17,0))=FALSE,"C",IF(ISERROR(MATCH(D174,'Simulador CHIP Final'!$H$18:$H$19,0))=FALSE,"D",""))</f>
        <v/>
      </c>
      <c r="F174" s="264" t="e">
        <f>IF(E174="C",0,IF(E174 ="D",ROUND(1/((1+'Simulador CHIP Final'!$Q$13)^A174),9) * 2,ROUND(1/((1+'Simulador CHIP Final'!$Q$13)^A174),9)))</f>
        <v>#DIV/0!</v>
      </c>
      <c r="G174" s="264" t="e">
        <f t="shared" si="16"/>
        <v>#DIV/0!</v>
      </c>
    </row>
    <row r="175" spans="1:7" x14ac:dyDescent="0.25">
      <c r="A175" s="261">
        <f t="shared" si="13"/>
        <v>172</v>
      </c>
      <c r="B175" s="262">
        <f t="shared" si="14"/>
        <v>172</v>
      </c>
      <c r="C175" s="265">
        <f t="shared" si="15"/>
        <v>50904</v>
      </c>
      <c r="D175" s="261">
        <f t="shared" si="12"/>
        <v>5</v>
      </c>
      <c r="E175" s="261" t="str">
        <f>IF(ISERROR(MATCH(D175,'Simulador CHIP Final'!$H$16:$H$17,0))=FALSE,"C",IF(ISERROR(MATCH(D175,'Simulador CHIP Final'!$H$18:$H$19,0))=FALSE,"D",""))</f>
        <v/>
      </c>
      <c r="F175" s="264" t="e">
        <f>IF(E175="C",0,IF(E175 ="D",ROUND(1/((1+'Simulador CHIP Final'!$Q$13)^A175),9) * 2,ROUND(1/((1+'Simulador CHIP Final'!$Q$13)^A175),9)))</f>
        <v>#DIV/0!</v>
      </c>
      <c r="G175" s="264" t="e">
        <f t="shared" si="16"/>
        <v>#DIV/0!</v>
      </c>
    </row>
    <row r="176" spans="1:7" x14ac:dyDescent="0.25">
      <c r="A176" s="261">
        <f t="shared" si="13"/>
        <v>173</v>
      </c>
      <c r="B176" s="262">
        <f t="shared" si="14"/>
        <v>173</v>
      </c>
      <c r="C176" s="265">
        <f t="shared" si="15"/>
        <v>50935</v>
      </c>
      <c r="D176" s="261">
        <f t="shared" si="12"/>
        <v>6</v>
      </c>
      <c r="E176" s="261" t="str">
        <f>IF(ISERROR(MATCH(D176,'Simulador CHIP Final'!$H$16:$H$17,0))=FALSE,"C",IF(ISERROR(MATCH(D176,'Simulador CHIP Final'!$H$18:$H$19,0))=FALSE,"D",""))</f>
        <v/>
      </c>
      <c r="F176" s="264" t="e">
        <f>IF(E176="C",0,IF(E176 ="D",ROUND(1/((1+'Simulador CHIP Final'!$Q$13)^A176),9) * 2,ROUND(1/((1+'Simulador CHIP Final'!$Q$13)^A176),9)))</f>
        <v>#DIV/0!</v>
      </c>
      <c r="G176" s="264" t="e">
        <f t="shared" si="16"/>
        <v>#DIV/0!</v>
      </c>
    </row>
    <row r="177" spans="1:7" x14ac:dyDescent="0.25">
      <c r="A177" s="261">
        <f t="shared" si="13"/>
        <v>174</v>
      </c>
      <c r="B177" s="262">
        <f t="shared" si="14"/>
        <v>174</v>
      </c>
      <c r="C177" s="265">
        <f t="shared" si="15"/>
        <v>50965</v>
      </c>
      <c r="D177" s="261">
        <f t="shared" si="12"/>
        <v>7</v>
      </c>
      <c r="E177" s="261" t="str">
        <f>IF(ISERROR(MATCH(D177,'Simulador CHIP Final'!$H$16:$H$17,0))=FALSE,"C",IF(ISERROR(MATCH(D177,'Simulador CHIP Final'!$H$18:$H$19,0))=FALSE,"D",""))</f>
        <v/>
      </c>
      <c r="F177" s="264" t="e">
        <f>IF(E177="C",0,IF(E177 ="D",ROUND(1/((1+'Simulador CHIP Final'!$Q$13)^A177),9) * 2,ROUND(1/((1+'Simulador CHIP Final'!$Q$13)^A177),9)))</f>
        <v>#DIV/0!</v>
      </c>
      <c r="G177" s="264" t="e">
        <f t="shared" si="16"/>
        <v>#DIV/0!</v>
      </c>
    </row>
    <row r="178" spans="1:7" x14ac:dyDescent="0.25">
      <c r="A178" s="261">
        <f t="shared" si="13"/>
        <v>175</v>
      </c>
      <c r="B178" s="262">
        <f t="shared" si="14"/>
        <v>175</v>
      </c>
      <c r="C178" s="265">
        <f t="shared" si="15"/>
        <v>50996</v>
      </c>
      <c r="D178" s="261">
        <f t="shared" si="12"/>
        <v>8</v>
      </c>
      <c r="E178" s="261" t="str">
        <f>IF(ISERROR(MATCH(D178,'Simulador CHIP Final'!$H$16:$H$17,0))=FALSE,"C",IF(ISERROR(MATCH(D178,'Simulador CHIP Final'!$H$18:$H$19,0))=FALSE,"D",""))</f>
        <v/>
      </c>
      <c r="F178" s="264" t="e">
        <f>IF(E178="C",0,IF(E178 ="D",ROUND(1/((1+'Simulador CHIP Final'!$Q$13)^A178),9) * 2,ROUND(1/((1+'Simulador CHIP Final'!$Q$13)^A178),9)))</f>
        <v>#DIV/0!</v>
      </c>
      <c r="G178" s="264" t="e">
        <f t="shared" si="16"/>
        <v>#DIV/0!</v>
      </c>
    </row>
    <row r="179" spans="1:7" x14ac:dyDescent="0.25">
      <c r="A179" s="261">
        <f t="shared" si="13"/>
        <v>176</v>
      </c>
      <c r="B179" s="262">
        <f t="shared" si="14"/>
        <v>176</v>
      </c>
      <c r="C179" s="265">
        <f t="shared" si="15"/>
        <v>51027</v>
      </c>
      <c r="D179" s="261">
        <f t="shared" si="12"/>
        <v>9</v>
      </c>
      <c r="E179" s="261" t="str">
        <f>IF(ISERROR(MATCH(D179,'Simulador CHIP Final'!$H$16:$H$17,0))=FALSE,"C",IF(ISERROR(MATCH(D179,'Simulador CHIP Final'!$H$18:$H$19,0))=FALSE,"D",""))</f>
        <v/>
      </c>
      <c r="F179" s="264" t="e">
        <f>IF(E179="C",0,IF(E179 ="D",ROUND(1/((1+'Simulador CHIP Final'!$Q$13)^A179),9) * 2,ROUND(1/((1+'Simulador CHIP Final'!$Q$13)^A179),9)))</f>
        <v>#DIV/0!</v>
      </c>
      <c r="G179" s="264" t="e">
        <f t="shared" si="16"/>
        <v>#DIV/0!</v>
      </c>
    </row>
    <row r="180" spans="1:7" x14ac:dyDescent="0.25">
      <c r="A180" s="261">
        <f t="shared" si="13"/>
        <v>177</v>
      </c>
      <c r="B180" s="262">
        <f t="shared" si="14"/>
        <v>177</v>
      </c>
      <c r="C180" s="265">
        <f t="shared" si="15"/>
        <v>51057</v>
      </c>
      <c r="D180" s="261">
        <f t="shared" si="12"/>
        <v>10</v>
      </c>
      <c r="E180" s="261" t="str">
        <f>IF(ISERROR(MATCH(D180,'Simulador CHIP Final'!$H$16:$H$17,0))=FALSE,"C",IF(ISERROR(MATCH(D180,'Simulador CHIP Final'!$H$18:$H$19,0))=FALSE,"D",""))</f>
        <v/>
      </c>
      <c r="F180" s="264" t="e">
        <f>IF(E180="C",0,IF(E180 ="D",ROUND(1/((1+'Simulador CHIP Final'!$Q$13)^A180),9) * 2,ROUND(1/((1+'Simulador CHIP Final'!$Q$13)^A180),9)))</f>
        <v>#DIV/0!</v>
      </c>
      <c r="G180" s="264" t="e">
        <f t="shared" si="16"/>
        <v>#DIV/0!</v>
      </c>
    </row>
    <row r="181" spans="1:7" x14ac:dyDescent="0.25">
      <c r="A181" s="261">
        <f t="shared" si="13"/>
        <v>178</v>
      </c>
      <c r="B181" s="262">
        <f t="shared" si="14"/>
        <v>178</v>
      </c>
      <c r="C181" s="265">
        <f t="shared" si="15"/>
        <v>51088</v>
      </c>
      <c r="D181" s="261">
        <f t="shared" si="12"/>
        <v>11</v>
      </c>
      <c r="E181" s="261" t="str">
        <f>IF(ISERROR(MATCH(D181,'Simulador CHIP Final'!$H$16:$H$17,0))=FALSE,"C",IF(ISERROR(MATCH(D181,'Simulador CHIP Final'!$H$18:$H$19,0))=FALSE,"D",""))</f>
        <v/>
      </c>
      <c r="F181" s="264" t="e">
        <f>IF(E181="C",0,IF(E181 ="D",ROUND(1/((1+'Simulador CHIP Final'!$Q$13)^A181),9) * 2,ROUND(1/((1+'Simulador CHIP Final'!$Q$13)^A181),9)))</f>
        <v>#DIV/0!</v>
      </c>
      <c r="G181" s="264" t="e">
        <f t="shared" si="16"/>
        <v>#DIV/0!</v>
      </c>
    </row>
    <row r="182" spans="1:7" x14ac:dyDescent="0.25">
      <c r="A182" s="261">
        <f t="shared" si="13"/>
        <v>179</v>
      </c>
      <c r="B182" s="262">
        <f t="shared" si="14"/>
        <v>179</v>
      </c>
      <c r="C182" s="265">
        <f t="shared" si="15"/>
        <v>51118</v>
      </c>
      <c r="D182" s="261">
        <f t="shared" si="12"/>
        <v>12</v>
      </c>
      <c r="E182" s="261" t="str">
        <f>IF(ISERROR(MATCH(D182,'Simulador CHIP Final'!$H$16:$H$17,0))=FALSE,"C",IF(ISERROR(MATCH(D182,'Simulador CHIP Final'!$H$18:$H$19,0))=FALSE,"D",""))</f>
        <v/>
      </c>
      <c r="F182" s="264" t="e">
        <f>IF(E182="C",0,IF(E182 ="D",ROUND(1/((1+'Simulador CHIP Final'!$Q$13)^A182),9) * 2,ROUND(1/((1+'Simulador CHIP Final'!$Q$13)^A182),9)))</f>
        <v>#DIV/0!</v>
      </c>
      <c r="G182" s="264" t="e">
        <f t="shared" si="16"/>
        <v>#DIV/0!</v>
      </c>
    </row>
    <row r="183" spans="1:7" x14ac:dyDescent="0.25">
      <c r="A183" s="261">
        <f t="shared" si="13"/>
        <v>180</v>
      </c>
      <c r="B183" s="262">
        <f t="shared" si="14"/>
        <v>180</v>
      </c>
      <c r="C183" s="265">
        <f t="shared" si="15"/>
        <v>51149</v>
      </c>
      <c r="D183" s="261">
        <f t="shared" si="12"/>
        <v>1</v>
      </c>
      <c r="E183" s="261" t="str">
        <f>IF(ISERROR(MATCH(D183,'Simulador CHIP Final'!$H$16:$H$17,0))=FALSE,"C",IF(ISERROR(MATCH(D183,'Simulador CHIP Final'!$H$18:$H$19,0))=FALSE,"D",""))</f>
        <v/>
      </c>
      <c r="F183" s="264" t="e">
        <f>IF(E183="C",0,IF(E183 ="D",ROUND(1/((1+'Simulador CHIP Final'!$Q$13)^A183),9) * 2,ROUND(1/((1+'Simulador CHIP Final'!$Q$13)^A183),9)))</f>
        <v>#DIV/0!</v>
      </c>
      <c r="G183" s="264" t="e">
        <f t="shared" si="16"/>
        <v>#DIV/0!</v>
      </c>
    </row>
    <row r="184" spans="1:7" x14ac:dyDescent="0.25">
      <c r="A184" s="261">
        <f t="shared" si="13"/>
        <v>181</v>
      </c>
      <c r="B184" s="262">
        <f t="shared" si="14"/>
        <v>181</v>
      </c>
      <c r="C184" s="265">
        <f t="shared" si="15"/>
        <v>51180</v>
      </c>
      <c r="D184" s="261">
        <f t="shared" si="12"/>
        <v>2</v>
      </c>
      <c r="E184" s="261" t="str">
        <f>IF(ISERROR(MATCH(D184,'Simulador CHIP Final'!$H$16:$H$17,0))=FALSE,"C",IF(ISERROR(MATCH(D184,'Simulador CHIP Final'!$H$18:$H$19,0))=FALSE,"D",""))</f>
        <v/>
      </c>
      <c r="F184" s="264" t="e">
        <f>IF(E184="C",0,IF(E184 ="D",ROUND(1/((1+'Simulador CHIP Final'!$Q$13)^A184),9) * 2,ROUND(1/((1+'Simulador CHIP Final'!$Q$13)^A184),9)))</f>
        <v>#DIV/0!</v>
      </c>
      <c r="G184" s="264" t="e">
        <f t="shared" si="16"/>
        <v>#DIV/0!</v>
      </c>
    </row>
    <row r="185" spans="1:7" x14ac:dyDescent="0.25">
      <c r="A185" s="261">
        <f t="shared" si="13"/>
        <v>182</v>
      </c>
      <c r="B185" s="262">
        <f t="shared" si="14"/>
        <v>182</v>
      </c>
      <c r="C185" s="265">
        <f t="shared" si="15"/>
        <v>51209</v>
      </c>
      <c r="D185" s="261">
        <f t="shared" si="12"/>
        <v>3</v>
      </c>
      <c r="E185" s="261" t="str">
        <f>IF(ISERROR(MATCH(D185,'Simulador CHIP Final'!$H$16:$H$17,0))=FALSE,"C",IF(ISERROR(MATCH(D185,'Simulador CHIP Final'!$H$18:$H$19,0))=FALSE,"D",""))</f>
        <v/>
      </c>
      <c r="F185" s="264" t="e">
        <f>IF(E185="C",0,IF(E185 ="D",ROUND(1/((1+'Simulador CHIP Final'!$Q$13)^A185),9) * 2,ROUND(1/((1+'Simulador CHIP Final'!$Q$13)^A185),9)))</f>
        <v>#DIV/0!</v>
      </c>
      <c r="G185" s="264" t="e">
        <f t="shared" si="16"/>
        <v>#DIV/0!</v>
      </c>
    </row>
    <row r="186" spans="1:7" x14ac:dyDescent="0.25">
      <c r="A186" s="261">
        <f t="shared" si="13"/>
        <v>183</v>
      </c>
      <c r="B186" s="262">
        <f t="shared" si="14"/>
        <v>183</v>
      </c>
      <c r="C186" s="265">
        <f t="shared" si="15"/>
        <v>51240</v>
      </c>
      <c r="D186" s="261">
        <f t="shared" si="12"/>
        <v>4</v>
      </c>
      <c r="E186" s="261" t="str">
        <f>IF(ISERROR(MATCH(D186,'Simulador CHIP Final'!$H$16:$H$17,0))=FALSE,"C",IF(ISERROR(MATCH(D186,'Simulador CHIP Final'!$H$18:$H$19,0))=FALSE,"D",""))</f>
        <v/>
      </c>
      <c r="F186" s="264" t="e">
        <f>IF(E186="C",0,IF(E186 ="D",ROUND(1/((1+'Simulador CHIP Final'!$Q$13)^A186),9) * 2,ROUND(1/((1+'Simulador CHIP Final'!$Q$13)^A186),9)))</f>
        <v>#DIV/0!</v>
      </c>
      <c r="G186" s="264" t="e">
        <f t="shared" si="16"/>
        <v>#DIV/0!</v>
      </c>
    </row>
    <row r="187" spans="1:7" x14ac:dyDescent="0.25">
      <c r="A187" s="261">
        <f t="shared" si="13"/>
        <v>184</v>
      </c>
      <c r="B187" s="262">
        <f t="shared" si="14"/>
        <v>184</v>
      </c>
      <c r="C187" s="265">
        <f t="shared" si="15"/>
        <v>51270</v>
      </c>
      <c r="D187" s="261">
        <f t="shared" si="12"/>
        <v>5</v>
      </c>
      <c r="E187" s="261" t="str">
        <f>IF(ISERROR(MATCH(D187,'Simulador CHIP Final'!$H$16:$H$17,0))=FALSE,"C",IF(ISERROR(MATCH(D187,'Simulador CHIP Final'!$H$18:$H$19,0))=FALSE,"D",""))</f>
        <v/>
      </c>
      <c r="F187" s="264" t="e">
        <f>IF(E187="C",0,IF(E187 ="D",ROUND(1/((1+'Simulador CHIP Final'!$Q$13)^A187),9) * 2,ROUND(1/((1+'Simulador CHIP Final'!$Q$13)^A187),9)))</f>
        <v>#DIV/0!</v>
      </c>
      <c r="G187" s="264" t="e">
        <f t="shared" si="16"/>
        <v>#DIV/0!</v>
      </c>
    </row>
    <row r="188" spans="1:7" x14ac:dyDescent="0.25">
      <c r="A188" s="261">
        <f t="shared" si="13"/>
        <v>185</v>
      </c>
      <c r="B188" s="262">
        <f t="shared" si="14"/>
        <v>185</v>
      </c>
      <c r="C188" s="265">
        <f t="shared" si="15"/>
        <v>51301</v>
      </c>
      <c r="D188" s="261">
        <f t="shared" si="12"/>
        <v>6</v>
      </c>
      <c r="E188" s="261" t="str">
        <f>IF(ISERROR(MATCH(D188,'Simulador CHIP Final'!$H$16:$H$17,0))=FALSE,"C",IF(ISERROR(MATCH(D188,'Simulador CHIP Final'!$H$18:$H$19,0))=FALSE,"D",""))</f>
        <v/>
      </c>
      <c r="F188" s="264" t="e">
        <f>IF(E188="C",0,IF(E188 ="D",ROUND(1/((1+'Simulador CHIP Final'!$Q$13)^A188),9) * 2,ROUND(1/((1+'Simulador CHIP Final'!$Q$13)^A188),9)))</f>
        <v>#DIV/0!</v>
      </c>
      <c r="G188" s="264" t="e">
        <f t="shared" si="16"/>
        <v>#DIV/0!</v>
      </c>
    </row>
    <row r="189" spans="1:7" x14ac:dyDescent="0.25">
      <c r="A189" s="261">
        <f t="shared" si="13"/>
        <v>186</v>
      </c>
      <c r="B189" s="262">
        <f t="shared" si="14"/>
        <v>186</v>
      </c>
      <c r="C189" s="265">
        <f t="shared" si="15"/>
        <v>51331</v>
      </c>
      <c r="D189" s="261">
        <f t="shared" si="12"/>
        <v>7</v>
      </c>
      <c r="E189" s="261" t="str">
        <f>IF(ISERROR(MATCH(D189,'Simulador CHIP Final'!$H$16:$H$17,0))=FALSE,"C",IF(ISERROR(MATCH(D189,'Simulador CHIP Final'!$H$18:$H$19,0))=FALSE,"D",""))</f>
        <v/>
      </c>
      <c r="F189" s="264" t="e">
        <f>IF(E189="C",0,IF(E189 ="D",ROUND(1/((1+'Simulador CHIP Final'!$Q$13)^A189),9) * 2,ROUND(1/((1+'Simulador CHIP Final'!$Q$13)^A189),9)))</f>
        <v>#DIV/0!</v>
      </c>
      <c r="G189" s="264" t="e">
        <f t="shared" si="16"/>
        <v>#DIV/0!</v>
      </c>
    </row>
    <row r="190" spans="1:7" x14ac:dyDescent="0.25">
      <c r="A190" s="261">
        <f t="shared" si="13"/>
        <v>187</v>
      </c>
      <c r="B190" s="262">
        <f t="shared" si="14"/>
        <v>187</v>
      </c>
      <c r="C190" s="265">
        <f t="shared" si="15"/>
        <v>51362</v>
      </c>
      <c r="D190" s="261">
        <f t="shared" si="12"/>
        <v>8</v>
      </c>
      <c r="E190" s="261" t="str">
        <f>IF(ISERROR(MATCH(D190,'Simulador CHIP Final'!$H$16:$H$17,0))=FALSE,"C",IF(ISERROR(MATCH(D190,'Simulador CHIP Final'!$H$18:$H$19,0))=FALSE,"D",""))</f>
        <v/>
      </c>
      <c r="F190" s="264" t="e">
        <f>IF(E190="C",0,IF(E190 ="D",ROUND(1/((1+'Simulador CHIP Final'!$Q$13)^A190),9) * 2,ROUND(1/((1+'Simulador CHIP Final'!$Q$13)^A190),9)))</f>
        <v>#DIV/0!</v>
      </c>
      <c r="G190" s="264" t="e">
        <f t="shared" si="16"/>
        <v>#DIV/0!</v>
      </c>
    </row>
    <row r="191" spans="1:7" x14ac:dyDescent="0.25">
      <c r="A191" s="261">
        <f t="shared" si="13"/>
        <v>188</v>
      </c>
      <c r="B191" s="262">
        <f t="shared" si="14"/>
        <v>188</v>
      </c>
      <c r="C191" s="265">
        <f t="shared" si="15"/>
        <v>51393</v>
      </c>
      <c r="D191" s="261">
        <f t="shared" si="12"/>
        <v>9</v>
      </c>
      <c r="E191" s="261" t="str">
        <f>IF(ISERROR(MATCH(D191,'Simulador CHIP Final'!$H$16:$H$17,0))=FALSE,"C",IF(ISERROR(MATCH(D191,'Simulador CHIP Final'!$H$18:$H$19,0))=FALSE,"D",""))</f>
        <v/>
      </c>
      <c r="F191" s="264" t="e">
        <f>IF(E191="C",0,IF(E191 ="D",ROUND(1/((1+'Simulador CHIP Final'!$Q$13)^A191),9) * 2,ROUND(1/((1+'Simulador CHIP Final'!$Q$13)^A191),9)))</f>
        <v>#DIV/0!</v>
      </c>
      <c r="G191" s="264" t="e">
        <f t="shared" si="16"/>
        <v>#DIV/0!</v>
      </c>
    </row>
    <row r="192" spans="1:7" x14ac:dyDescent="0.25">
      <c r="A192" s="261">
        <f t="shared" si="13"/>
        <v>189</v>
      </c>
      <c r="B192" s="262">
        <f t="shared" si="14"/>
        <v>189</v>
      </c>
      <c r="C192" s="265">
        <f t="shared" si="15"/>
        <v>51423</v>
      </c>
      <c r="D192" s="261">
        <f t="shared" si="12"/>
        <v>10</v>
      </c>
      <c r="E192" s="261" t="str">
        <f>IF(ISERROR(MATCH(D192,'Simulador CHIP Final'!$H$16:$H$17,0))=FALSE,"C",IF(ISERROR(MATCH(D192,'Simulador CHIP Final'!$H$18:$H$19,0))=FALSE,"D",""))</f>
        <v/>
      </c>
      <c r="F192" s="264" t="e">
        <f>IF(E192="C",0,IF(E192 ="D",ROUND(1/((1+'Simulador CHIP Final'!$Q$13)^A192),9) * 2,ROUND(1/((1+'Simulador CHIP Final'!$Q$13)^A192),9)))</f>
        <v>#DIV/0!</v>
      </c>
      <c r="G192" s="264" t="e">
        <f t="shared" si="16"/>
        <v>#DIV/0!</v>
      </c>
    </row>
    <row r="193" spans="1:7" x14ac:dyDescent="0.25">
      <c r="A193" s="261">
        <f t="shared" si="13"/>
        <v>190</v>
      </c>
      <c r="B193" s="262">
        <f t="shared" si="14"/>
        <v>190</v>
      </c>
      <c r="C193" s="265">
        <f t="shared" si="15"/>
        <v>51454</v>
      </c>
      <c r="D193" s="261">
        <f t="shared" si="12"/>
        <v>11</v>
      </c>
      <c r="E193" s="261" t="str">
        <f>IF(ISERROR(MATCH(D193,'Simulador CHIP Final'!$H$16:$H$17,0))=FALSE,"C",IF(ISERROR(MATCH(D193,'Simulador CHIP Final'!$H$18:$H$19,0))=FALSE,"D",""))</f>
        <v/>
      </c>
      <c r="F193" s="264" t="e">
        <f>IF(E193="C",0,IF(E193 ="D",ROUND(1/((1+'Simulador CHIP Final'!$Q$13)^A193),9) * 2,ROUND(1/((1+'Simulador CHIP Final'!$Q$13)^A193),9)))</f>
        <v>#DIV/0!</v>
      </c>
      <c r="G193" s="264" t="e">
        <f t="shared" si="16"/>
        <v>#DIV/0!</v>
      </c>
    </row>
    <row r="194" spans="1:7" x14ac:dyDescent="0.25">
      <c r="A194" s="261">
        <f t="shared" si="13"/>
        <v>191</v>
      </c>
      <c r="B194" s="262">
        <f t="shared" si="14"/>
        <v>191</v>
      </c>
      <c r="C194" s="265">
        <f t="shared" si="15"/>
        <v>51484</v>
      </c>
      <c r="D194" s="261">
        <f t="shared" si="12"/>
        <v>12</v>
      </c>
      <c r="E194" s="261" t="str">
        <f>IF(ISERROR(MATCH(D194,'Simulador CHIP Final'!$H$16:$H$17,0))=FALSE,"C",IF(ISERROR(MATCH(D194,'Simulador CHIP Final'!$H$18:$H$19,0))=FALSE,"D",""))</f>
        <v/>
      </c>
      <c r="F194" s="264" t="e">
        <f>IF(E194="C",0,IF(E194 ="D",ROUND(1/((1+'Simulador CHIP Final'!$Q$13)^A194),9) * 2,ROUND(1/((1+'Simulador CHIP Final'!$Q$13)^A194),9)))</f>
        <v>#DIV/0!</v>
      </c>
      <c r="G194" s="264" t="e">
        <f t="shared" si="16"/>
        <v>#DIV/0!</v>
      </c>
    </row>
    <row r="195" spans="1:7" x14ac:dyDescent="0.25">
      <c r="A195" s="261">
        <f t="shared" si="13"/>
        <v>192</v>
      </c>
      <c r="B195" s="262">
        <f t="shared" si="14"/>
        <v>192</v>
      </c>
      <c r="C195" s="265">
        <f t="shared" si="15"/>
        <v>51515</v>
      </c>
      <c r="D195" s="261">
        <f t="shared" si="12"/>
        <v>1</v>
      </c>
      <c r="E195" s="261" t="str">
        <f>IF(ISERROR(MATCH(D195,'Simulador CHIP Final'!$H$16:$H$17,0))=FALSE,"C",IF(ISERROR(MATCH(D195,'Simulador CHIP Final'!$H$18:$H$19,0))=FALSE,"D",""))</f>
        <v/>
      </c>
      <c r="F195" s="264" t="e">
        <f>IF(E195="C",0,IF(E195 ="D",ROUND(1/((1+'Simulador CHIP Final'!$Q$13)^A195),9) * 2,ROUND(1/((1+'Simulador CHIP Final'!$Q$13)^A195),9)))</f>
        <v>#DIV/0!</v>
      </c>
      <c r="G195" s="264" t="e">
        <f t="shared" si="16"/>
        <v>#DIV/0!</v>
      </c>
    </row>
    <row r="196" spans="1:7" x14ac:dyDescent="0.25">
      <c r="A196" s="261">
        <f t="shared" si="13"/>
        <v>193</v>
      </c>
      <c r="B196" s="262">
        <f t="shared" si="14"/>
        <v>193</v>
      </c>
      <c r="C196" s="265">
        <f t="shared" si="15"/>
        <v>51546</v>
      </c>
      <c r="D196" s="261">
        <f t="shared" ref="D196:D259" si="17">MONTH(C196)</f>
        <v>2</v>
      </c>
      <c r="E196" s="261" t="str">
        <f>IF(ISERROR(MATCH(D196,'Simulador CHIP Final'!$H$16:$H$17,0))=FALSE,"C",IF(ISERROR(MATCH(D196,'Simulador CHIP Final'!$H$18:$H$19,0))=FALSE,"D",""))</f>
        <v/>
      </c>
      <c r="F196" s="264" t="e">
        <f>IF(E196="C",0,IF(E196 ="D",ROUND(1/((1+'Simulador CHIP Final'!$Q$13)^A196),9) * 2,ROUND(1/((1+'Simulador CHIP Final'!$Q$13)^A196),9)))</f>
        <v>#DIV/0!</v>
      </c>
      <c r="G196" s="264" t="e">
        <f t="shared" si="16"/>
        <v>#DIV/0!</v>
      </c>
    </row>
    <row r="197" spans="1:7" x14ac:dyDescent="0.25">
      <c r="A197" s="261">
        <f t="shared" ref="A197:A260" si="18">A196+1</f>
        <v>194</v>
      </c>
      <c r="B197" s="262">
        <f t="shared" ref="B197:B260" si="19">IF(E197&lt;&gt;"C",IF(ISERROR(1+B196)=TRUE,1,1+B196),IF(ISNUMBER(B196),B196,1))</f>
        <v>194</v>
      </c>
      <c r="C197" s="265">
        <f t="shared" ref="C197:C260" si="20">DATE(YEAR(C196) + 1/12,MONTH(C196)+1,DAY(C196))</f>
        <v>51574</v>
      </c>
      <c r="D197" s="261">
        <f t="shared" si="17"/>
        <v>3</v>
      </c>
      <c r="E197" s="261" t="str">
        <f>IF(ISERROR(MATCH(D197,'Simulador CHIP Final'!$H$16:$H$17,0))=FALSE,"C",IF(ISERROR(MATCH(D197,'Simulador CHIP Final'!$H$18:$H$19,0))=FALSE,"D",""))</f>
        <v/>
      </c>
      <c r="F197" s="264" t="e">
        <f>IF(E197="C",0,IF(E197 ="D",ROUND(1/((1+'Simulador CHIP Final'!$Q$13)^A197),9) * 2,ROUND(1/((1+'Simulador CHIP Final'!$Q$13)^A197),9)))</f>
        <v>#DIV/0!</v>
      </c>
      <c r="G197" s="264" t="e">
        <f t="shared" si="16"/>
        <v>#DIV/0!</v>
      </c>
    </row>
    <row r="198" spans="1:7" x14ac:dyDescent="0.25">
      <c r="A198" s="261">
        <f t="shared" si="18"/>
        <v>195</v>
      </c>
      <c r="B198" s="262">
        <f t="shared" si="19"/>
        <v>195</v>
      </c>
      <c r="C198" s="265">
        <f t="shared" si="20"/>
        <v>51605</v>
      </c>
      <c r="D198" s="261">
        <f t="shared" si="17"/>
        <v>4</v>
      </c>
      <c r="E198" s="261" t="str">
        <f>IF(ISERROR(MATCH(D198,'Simulador CHIP Final'!$H$16:$H$17,0))=FALSE,"C",IF(ISERROR(MATCH(D198,'Simulador CHIP Final'!$H$18:$H$19,0))=FALSE,"D",""))</f>
        <v/>
      </c>
      <c r="F198" s="264" t="e">
        <f>IF(E198="C",0,IF(E198 ="D",ROUND(1/((1+'Simulador CHIP Final'!$Q$13)^A198),9) * 2,ROUND(1/((1+'Simulador CHIP Final'!$Q$13)^A198),9)))</f>
        <v>#DIV/0!</v>
      </c>
      <c r="G198" s="264" t="e">
        <f t="shared" si="16"/>
        <v>#DIV/0!</v>
      </c>
    </row>
    <row r="199" spans="1:7" x14ac:dyDescent="0.25">
      <c r="A199" s="261">
        <f t="shared" si="18"/>
        <v>196</v>
      </c>
      <c r="B199" s="262">
        <f t="shared" si="19"/>
        <v>196</v>
      </c>
      <c r="C199" s="265">
        <f t="shared" si="20"/>
        <v>51635</v>
      </c>
      <c r="D199" s="261">
        <f t="shared" si="17"/>
        <v>5</v>
      </c>
      <c r="E199" s="261" t="str">
        <f>IF(ISERROR(MATCH(D199,'Simulador CHIP Final'!$H$16:$H$17,0))=FALSE,"C",IF(ISERROR(MATCH(D199,'Simulador CHIP Final'!$H$18:$H$19,0))=FALSE,"D",""))</f>
        <v/>
      </c>
      <c r="F199" s="264" t="e">
        <f>IF(E199="C",0,IF(E199 ="D",ROUND(1/((1+'Simulador CHIP Final'!$Q$13)^A199),9) * 2,ROUND(1/((1+'Simulador CHIP Final'!$Q$13)^A199),9)))</f>
        <v>#DIV/0!</v>
      </c>
      <c r="G199" s="264" t="e">
        <f t="shared" si="16"/>
        <v>#DIV/0!</v>
      </c>
    </row>
    <row r="200" spans="1:7" x14ac:dyDescent="0.25">
      <c r="A200" s="261">
        <f t="shared" si="18"/>
        <v>197</v>
      </c>
      <c r="B200" s="262">
        <f t="shared" si="19"/>
        <v>197</v>
      </c>
      <c r="C200" s="265">
        <f t="shared" si="20"/>
        <v>51666</v>
      </c>
      <c r="D200" s="261">
        <f t="shared" si="17"/>
        <v>6</v>
      </c>
      <c r="E200" s="261" t="str">
        <f>IF(ISERROR(MATCH(D200,'Simulador CHIP Final'!$H$16:$H$17,0))=FALSE,"C",IF(ISERROR(MATCH(D200,'Simulador CHIP Final'!$H$18:$H$19,0))=FALSE,"D",""))</f>
        <v/>
      </c>
      <c r="F200" s="264" t="e">
        <f>IF(E200="C",0,IF(E200 ="D",ROUND(1/((1+'Simulador CHIP Final'!$Q$13)^A200),9) * 2,ROUND(1/((1+'Simulador CHIP Final'!$Q$13)^A200),9)))</f>
        <v>#DIV/0!</v>
      </c>
      <c r="G200" s="264" t="e">
        <f t="shared" si="16"/>
        <v>#DIV/0!</v>
      </c>
    </row>
    <row r="201" spans="1:7" x14ac:dyDescent="0.25">
      <c r="A201" s="261">
        <f t="shared" si="18"/>
        <v>198</v>
      </c>
      <c r="B201" s="262">
        <f t="shared" si="19"/>
        <v>198</v>
      </c>
      <c r="C201" s="265">
        <f t="shared" si="20"/>
        <v>51696</v>
      </c>
      <c r="D201" s="261">
        <f t="shared" si="17"/>
        <v>7</v>
      </c>
      <c r="E201" s="261" t="str">
        <f>IF(ISERROR(MATCH(D201,'Simulador CHIP Final'!$H$16:$H$17,0))=FALSE,"C",IF(ISERROR(MATCH(D201,'Simulador CHIP Final'!$H$18:$H$19,0))=FALSE,"D",""))</f>
        <v/>
      </c>
      <c r="F201" s="264" t="e">
        <f>IF(E201="C",0,IF(E201 ="D",ROUND(1/((1+'Simulador CHIP Final'!$Q$13)^A201),9) * 2,ROUND(1/((1+'Simulador CHIP Final'!$Q$13)^A201),9)))</f>
        <v>#DIV/0!</v>
      </c>
      <c r="G201" s="264" t="e">
        <f t="shared" si="16"/>
        <v>#DIV/0!</v>
      </c>
    </row>
    <row r="202" spans="1:7" x14ac:dyDescent="0.25">
      <c r="A202" s="261">
        <f t="shared" si="18"/>
        <v>199</v>
      </c>
      <c r="B202" s="262">
        <f t="shared" si="19"/>
        <v>199</v>
      </c>
      <c r="C202" s="265">
        <f t="shared" si="20"/>
        <v>51727</v>
      </c>
      <c r="D202" s="261">
        <f t="shared" si="17"/>
        <v>8</v>
      </c>
      <c r="E202" s="261" t="str">
        <f>IF(ISERROR(MATCH(D202,'Simulador CHIP Final'!$H$16:$H$17,0))=FALSE,"C",IF(ISERROR(MATCH(D202,'Simulador CHIP Final'!$H$18:$H$19,0))=FALSE,"D",""))</f>
        <v/>
      </c>
      <c r="F202" s="264" t="e">
        <f>IF(E202="C",0,IF(E202 ="D",ROUND(1/((1+'Simulador CHIP Final'!$Q$13)^A202),9) * 2,ROUND(1/((1+'Simulador CHIP Final'!$Q$13)^A202),9)))</f>
        <v>#DIV/0!</v>
      </c>
      <c r="G202" s="264" t="e">
        <f t="shared" si="16"/>
        <v>#DIV/0!</v>
      </c>
    </row>
    <row r="203" spans="1:7" x14ac:dyDescent="0.25">
      <c r="A203" s="261">
        <f t="shared" si="18"/>
        <v>200</v>
      </c>
      <c r="B203" s="262">
        <f t="shared" si="19"/>
        <v>200</v>
      </c>
      <c r="C203" s="265">
        <f t="shared" si="20"/>
        <v>51758</v>
      </c>
      <c r="D203" s="261">
        <f t="shared" si="17"/>
        <v>9</v>
      </c>
      <c r="E203" s="261" t="str">
        <f>IF(ISERROR(MATCH(D203,'Simulador CHIP Final'!$H$16:$H$17,0))=FALSE,"C",IF(ISERROR(MATCH(D203,'Simulador CHIP Final'!$H$18:$H$19,0))=FALSE,"D",""))</f>
        <v/>
      </c>
      <c r="F203" s="264" t="e">
        <f>IF(E203="C",0,IF(E203 ="D",ROUND(1/((1+'Simulador CHIP Final'!$Q$13)^A203),9) * 2,ROUND(1/((1+'Simulador CHIP Final'!$Q$13)^A203),9)))</f>
        <v>#DIV/0!</v>
      </c>
      <c r="G203" s="264" t="e">
        <f t="shared" si="16"/>
        <v>#DIV/0!</v>
      </c>
    </row>
    <row r="204" spans="1:7" x14ac:dyDescent="0.25">
      <c r="A204" s="261">
        <f t="shared" si="18"/>
        <v>201</v>
      </c>
      <c r="B204" s="262">
        <f t="shared" si="19"/>
        <v>201</v>
      </c>
      <c r="C204" s="265">
        <f t="shared" si="20"/>
        <v>51788</v>
      </c>
      <c r="D204" s="261">
        <f t="shared" si="17"/>
        <v>10</v>
      </c>
      <c r="E204" s="261" t="str">
        <f>IF(ISERROR(MATCH(D204,'Simulador CHIP Final'!$H$16:$H$17,0))=FALSE,"C",IF(ISERROR(MATCH(D204,'Simulador CHIP Final'!$H$18:$H$19,0))=FALSE,"D",""))</f>
        <v/>
      </c>
      <c r="F204" s="264" t="e">
        <f>IF(E204="C",0,IF(E204 ="D",ROUND(1/((1+'Simulador CHIP Final'!$Q$13)^A204),9) * 2,ROUND(1/((1+'Simulador CHIP Final'!$Q$13)^A204),9)))</f>
        <v>#DIV/0!</v>
      </c>
      <c r="G204" s="264" t="e">
        <f t="shared" si="16"/>
        <v>#DIV/0!</v>
      </c>
    </row>
    <row r="205" spans="1:7" x14ac:dyDescent="0.25">
      <c r="A205" s="261">
        <f t="shared" si="18"/>
        <v>202</v>
      </c>
      <c r="B205" s="262">
        <f t="shared" si="19"/>
        <v>202</v>
      </c>
      <c r="C205" s="265">
        <f t="shared" si="20"/>
        <v>51819</v>
      </c>
      <c r="D205" s="261">
        <f t="shared" si="17"/>
        <v>11</v>
      </c>
      <c r="E205" s="261" t="str">
        <f>IF(ISERROR(MATCH(D205,'Simulador CHIP Final'!$H$16:$H$17,0))=FALSE,"C",IF(ISERROR(MATCH(D205,'Simulador CHIP Final'!$H$18:$H$19,0))=FALSE,"D",""))</f>
        <v/>
      </c>
      <c r="F205" s="264" t="e">
        <f>IF(E205="C",0,IF(E205 ="D",ROUND(1/((1+'Simulador CHIP Final'!$Q$13)^A205),9) * 2,ROUND(1/((1+'Simulador CHIP Final'!$Q$13)^A205),9)))</f>
        <v>#DIV/0!</v>
      </c>
      <c r="G205" s="264" t="e">
        <f t="shared" si="16"/>
        <v>#DIV/0!</v>
      </c>
    </row>
    <row r="206" spans="1:7" x14ac:dyDescent="0.25">
      <c r="A206" s="261">
        <f t="shared" si="18"/>
        <v>203</v>
      </c>
      <c r="B206" s="262">
        <f t="shared" si="19"/>
        <v>203</v>
      </c>
      <c r="C206" s="265">
        <f t="shared" si="20"/>
        <v>51849</v>
      </c>
      <c r="D206" s="261">
        <f t="shared" si="17"/>
        <v>12</v>
      </c>
      <c r="E206" s="261" t="str">
        <f>IF(ISERROR(MATCH(D206,'Simulador CHIP Final'!$H$16:$H$17,0))=FALSE,"C",IF(ISERROR(MATCH(D206,'Simulador CHIP Final'!$H$18:$H$19,0))=FALSE,"D",""))</f>
        <v/>
      </c>
      <c r="F206" s="264" t="e">
        <f>IF(E206="C",0,IF(E206 ="D",ROUND(1/((1+'Simulador CHIP Final'!$Q$13)^A206),9) * 2,ROUND(1/((1+'Simulador CHIP Final'!$Q$13)^A206),9)))</f>
        <v>#DIV/0!</v>
      </c>
      <c r="G206" s="264" t="e">
        <f t="shared" si="16"/>
        <v>#DIV/0!</v>
      </c>
    </row>
    <row r="207" spans="1:7" x14ac:dyDescent="0.25">
      <c r="A207" s="261">
        <f t="shared" si="18"/>
        <v>204</v>
      </c>
      <c r="B207" s="262">
        <f t="shared" si="19"/>
        <v>204</v>
      </c>
      <c r="C207" s="265">
        <f t="shared" si="20"/>
        <v>51880</v>
      </c>
      <c r="D207" s="261">
        <f t="shared" si="17"/>
        <v>1</v>
      </c>
      <c r="E207" s="261" t="str">
        <f>IF(ISERROR(MATCH(D207,'Simulador CHIP Final'!$H$16:$H$17,0))=FALSE,"C",IF(ISERROR(MATCH(D207,'Simulador CHIP Final'!$H$18:$H$19,0))=FALSE,"D",""))</f>
        <v/>
      </c>
      <c r="F207" s="264" t="e">
        <f>IF(E207="C",0,IF(E207 ="D",ROUND(1/((1+'Simulador CHIP Final'!$Q$13)^A207),9) * 2,ROUND(1/((1+'Simulador CHIP Final'!$Q$13)^A207),9)))</f>
        <v>#DIV/0!</v>
      </c>
      <c r="G207" s="264" t="e">
        <f t="shared" si="16"/>
        <v>#DIV/0!</v>
      </c>
    </row>
    <row r="208" spans="1:7" x14ac:dyDescent="0.25">
      <c r="A208" s="261">
        <f t="shared" si="18"/>
        <v>205</v>
      </c>
      <c r="B208" s="262">
        <f t="shared" si="19"/>
        <v>205</v>
      </c>
      <c r="C208" s="265">
        <f t="shared" si="20"/>
        <v>51911</v>
      </c>
      <c r="D208" s="261">
        <f t="shared" si="17"/>
        <v>2</v>
      </c>
      <c r="E208" s="261" t="str">
        <f>IF(ISERROR(MATCH(D208,'Simulador CHIP Final'!$H$16:$H$17,0))=FALSE,"C",IF(ISERROR(MATCH(D208,'Simulador CHIP Final'!$H$18:$H$19,0))=FALSE,"D",""))</f>
        <v/>
      </c>
      <c r="F208" s="264" t="e">
        <f>IF(E208="C",0,IF(E208 ="D",ROUND(1/((1+'Simulador CHIP Final'!$Q$13)^A208),9) * 2,ROUND(1/((1+'Simulador CHIP Final'!$Q$13)^A208),9)))</f>
        <v>#DIV/0!</v>
      </c>
      <c r="G208" s="264" t="e">
        <f t="shared" si="16"/>
        <v>#DIV/0!</v>
      </c>
    </row>
    <row r="209" spans="1:7" x14ac:dyDescent="0.25">
      <c r="A209" s="261">
        <f t="shared" si="18"/>
        <v>206</v>
      </c>
      <c r="B209" s="262">
        <f t="shared" si="19"/>
        <v>206</v>
      </c>
      <c r="C209" s="265">
        <f t="shared" si="20"/>
        <v>51939</v>
      </c>
      <c r="D209" s="261">
        <f t="shared" si="17"/>
        <v>3</v>
      </c>
      <c r="E209" s="261" t="str">
        <f>IF(ISERROR(MATCH(D209,'Simulador CHIP Final'!$H$16:$H$17,0))=FALSE,"C",IF(ISERROR(MATCH(D209,'Simulador CHIP Final'!$H$18:$H$19,0))=FALSE,"D",""))</f>
        <v/>
      </c>
      <c r="F209" s="264" t="e">
        <f>IF(E209="C",0,IF(E209 ="D",ROUND(1/((1+'Simulador CHIP Final'!$Q$13)^A209),9) * 2,ROUND(1/((1+'Simulador CHIP Final'!$Q$13)^A209),9)))</f>
        <v>#DIV/0!</v>
      </c>
      <c r="G209" s="264" t="e">
        <f t="shared" si="16"/>
        <v>#DIV/0!</v>
      </c>
    </row>
    <row r="210" spans="1:7" x14ac:dyDescent="0.25">
      <c r="A210" s="261">
        <f t="shared" si="18"/>
        <v>207</v>
      </c>
      <c r="B210" s="262">
        <f t="shared" si="19"/>
        <v>207</v>
      </c>
      <c r="C210" s="265">
        <f t="shared" si="20"/>
        <v>51970</v>
      </c>
      <c r="D210" s="261">
        <f t="shared" si="17"/>
        <v>4</v>
      </c>
      <c r="E210" s="261" t="str">
        <f>IF(ISERROR(MATCH(D210,'Simulador CHIP Final'!$H$16:$H$17,0))=FALSE,"C",IF(ISERROR(MATCH(D210,'Simulador CHIP Final'!$H$18:$H$19,0))=FALSE,"D",""))</f>
        <v/>
      </c>
      <c r="F210" s="264" t="e">
        <f>IF(E210="C",0,IF(E210 ="D",ROUND(1/((1+'Simulador CHIP Final'!$Q$13)^A210),9) * 2,ROUND(1/((1+'Simulador CHIP Final'!$Q$13)^A210),9)))</f>
        <v>#DIV/0!</v>
      </c>
      <c r="G210" s="264" t="e">
        <f t="shared" si="16"/>
        <v>#DIV/0!</v>
      </c>
    </row>
    <row r="211" spans="1:7" x14ac:dyDescent="0.25">
      <c r="A211" s="261">
        <f t="shared" si="18"/>
        <v>208</v>
      </c>
      <c r="B211" s="262">
        <f t="shared" si="19"/>
        <v>208</v>
      </c>
      <c r="C211" s="265">
        <f t="shared" si="20"/>
        <v>52000</v>
      </c>
      <c r="D211" s="261">
        <f t="shared" si="17"/>
        <v>5</v>
      </c>
      <c r="E211" s="261" t="str">
        <f>IF(ISERROR(MATCH(D211,'Simulador CHIP Final'!$H$16:$H$17,0))=FALSE,"C",IF(ISERROR(MATCH(D211,'Simulador CHIP Final'!$H$18:$H$19,0))=FALSE,"D",""))</f>
        <v/>
      </c>
      <c r="F211" s="264" t="e">
        <f>IF(E211="C",0,IF(E211 ="D",ROUND(1/((1+'Simulador CHIP Final'!$Q$13)^A211),9) * 2,ROUND(1/((1+'Simulador CHIP Final'!$Q$13)^A211),9)))</f>
        <v>#DIV/0!</v>
      </c>
      <c r="G211" s="264" t="e">
        <f t="shared" si="16"/>
        <v>#DIV/0!</v>
      </c>
    </row>
    <row r="212" spans="1:7" x14ac:dyDescent="0.25">
      <c r="A212" s="261">
        <f t="shared" si="18"/>
        <v>209</v>
      </c>
      <c r="B212" s="262">
        <f t="shared" si="19"/>
        <v>209</v>
      </c>
      <c r="C212" s="265">
        <f t="shared" si="20"/>
        <v>52031</v>
      </c>
      <c r="D212" s="261">
        <f t="shared" si="17"/>
        <v>6</v>
      </c>
      <c r="E212" s="261" t="str">
        <f>IF(ISERROR(MATCH(D212,'Simulador CHIP Final'!$H$16:$H$17,0))=FALSE,"C",IF(ISERROR(MATCH(D212,'Simulador CHIP Final'!$H$18:$H$19,0))=FALSE,"D",""))</f>
        <v/>
      </c>
      <c r="F212" s="264" t="e">
        <f>IF(E212="C",0,IF(E212 ="D",ROUND(1/((1+'Simulador CHIP Final'!$Q$13)^A212),9) * 2,ROUND(1/((1+'Simulador CHIP Final'!$Q$13)^A212),9)))</f>
        <v>#DIV/0!</v>
      </c>
      <c r="G212" s="264" t="e">
        <f t="shared" si="16"/>
        <v>#DIV/0!</v>
      </c>
    </row>
    <row r="213" spans="1:7" x14ac:dyDescent="0.25">
      <c r="A213" s="261">
        <f t="shared" si="18"/>
        <v>210</v>
      </c>
      <c r="B213" s="262">
        <f t="shared" si="19"/>
        <v>210</v>
      </c>
      <c r="C213" s="265">
        <f t="shared" si="20"/>
        <v>52061</v>
      </c>
      <c r="D213" s="261">
        <f t="shared" si="17"/>
        <v>7</v>
      </c>
      <c r="E213" s="261" t="str">
        <f>IF(ISERROR(MATCH(D213,'Simulador CHIP Final'!$H$16:$H$17,0))=FALSE,"C",IF(ISERROR(MATCH(D213,'Simulador CHIP Final'!$H$18:$H$19,0))=FALSE,"D",""))</f>
        <v/>
      </c>
      <c r="F213" s="264" t="e">
        <f>IF(E213="C",0,IF(E213 ="D",ROUND(1/((1+'Simulador CHIP Final'!$Q$13)^A213),9) * 2,ROUND(1/((1+'Simulador CHIP Final'!$Q$13)^A213),9)))</f>
        <v>#DIV/0!</v>
      </c>
      <c r="G213" s="264" t="e">
        <f t="shared" si="16"/>
        <v>#DIV/0!</v>
      </c>
    </row>
    <row r="214" spans="1:7" x14ac:dyDescent="0.25">
      <c r="A214" s="261">
        <f t="shared" si="18"/>
        <v>211</v>
      </c>
      <c r="B214" s="262">
        <f t="shared" si="19"/>
        <v>211</v>
      </c>
      <c r="C214" s="265">
        <f t="shared" si="20"/>
        <v>52092</v>
      </c>
      <c r="D214" s="261">
        <f t="shared" si="17"/>
        <v>8</v>
      </c>
      <c r="E214" s="261" t="str">
        <f>IF(ISERROR(MATCH(D214,'Simulador CHIP Final'!$H$16:$H$17,0))=FALSE,"C",IF(ISERROR(MATCH(D214,'Simulador CHIP Final'!$H$18:$H$19,0))=FALSE,"D",""))</f>
        <v/>
      </c>
      <c r="F214" s="264" t="e">
        <f>IF(E214="C",0,IF(E214 ="D",ROUND(1/((1+'Simulador CHIP Final'!$Q$13)^A214),9) * 2,ROUND(1/((1+'Simulador CHIP Final'!$Q$13)^A214),9)))</f>
        <v>#DIV/0!</v>
      </c>
      <c r="G214" s="264" t="e">
        <f t="shared" si="16"/>
        <v>#DIV/0!</v>
      </c>
    </row>
    <row r="215" spans="1:7" x14ac:dyDescent="0.25">
      <c r="A215" s="261">
        <f t="shared" si="18"/>
        <v>212</v>
      </c>
      <c r="B215" s="262">
        <f t="shared" si="19"/>
        <v>212</v>
      </c>
      <c r="C215" s="265">
        <f t="shared" si="20"/>
        <v>52123</v>
      </c>
      <c r="D215" s="261">
        <f t="shared" si="17"/>
        <v>9</v>
      </c>
      <c r="E215" s="261" t="str">
        <f>IF(ISERROR(MATCH(D215,'Simulador CHIP Final'!$H$16:$H$17,0))=FALSE,"C",IF(ISERROR(MATCH(D215,'Simulador CHIP Final'!$H$18:$H$19,0))=FALSE,"D",""))</f>
        <v/>
      </c>
      <c r="F215" s="264" t="e">
        <f>IF(E215="C",0,IF(E215 ="D",ROUND(1/((1+'Simulador CHIP Final'!$Q$13)^A215),9) * 2,ROUND(1/((1+'Simulador CHIP Final'!$Q$13)^A215),9)))</f>
        <v>#DIV/0!</v>
      </c>
      <c r="G215" s="264" t="e">
        <f t="shared" si="16"/>
        <v>#DIV/0!</v>
      </c>
    </row>
    <row r="216" spans="1:7" x14ac:dyDescent="0.25">
      <c r="A216" s="261">
        <f t="shared" si="18"/>
        <v>213</v>
      </c>
      <c r="B216" s="262">
        <f t="shared" si="19"/>
        <v>213</v>
      </c>
      <c r="C216" s="265">
        <f t="shared" si="20"/>
        <v>52153</v>
      </c>
      <c r="D216" s="261">
        <f t="shared" si="17"/>
        <v>10</v>
      </c>
      <c r="E216" s="261" t="str">
        <f>IF(ISERROR(MATCH(D216,'Simulador CHIP Final'!$H$16:$H$17,0))=FALSE,"C",IF(ISERROR(MATCH(D216,'Simulador CHIP Final'!$H$18:$H$19,0))=FALSE,"D",""))</f>
        <v/>
      </c>
      <c r="F216" s="264" t="e">
        <f>IF(E216="C",0,IF(E216 ="D",ROUND(1/((1+'Simulador CHIP Final'!$Q$13)^A216),9) * 2,ROUND(1/((1+'Simulador CHIP Final'!$Q$13)^A216),9)))</f>
        <v>#DIV/0!</v>
      </c>
      <c r="G216" s="264" t="e">
        <f t="shared" si="16"/>
        <v>#DIV/0!</v>
      </c>
    </row>
    <row r="217" spans="1:7" x14ac:dyDescent="0.25">
      <c r="A217" s="261">
        <f t="shared" si="18"/>
        <v>214</v>
      </c>
      <c r="B217" s="262">
        <f t="shared" si="19"/>
        <v>214</v>
      </c>
      <c r="C217" s="265">
        <f t="shared" si="20"/>
        <v>52184</v>
      </c>
      <c r="D217" s="261">
        <f t="shared" si="17"/>
        <v>11</v>
      </c>
      <c r="E217" s="261" t="str">
        <f>IF(ISERROR(MATCH(D217,'Simulador CHIP Final'!$H$16:$H$17,0))=FALSE,"C",IF(ISERROR(MATCH(D217,'Simulador CHIP Final'!$H$18:$H$19,0))=FALSE,"D",""))</f>
        <v/>
      </c>
      <c r="F217" s="264" t="e">
        <f>IF(E217="C",0,IF(E217 ="D",ROUND(1/((1+'Simulador CHIP Final'!$Q$13)^A217),9) * 2,ROUND(1/((1+'Simulador CHIP Final'!$Q$13)^A217),9)))</f>
        <v>#DIV/0!</v>
      </c>
      <c r="G217" s="264" t="e">
        <f t="shared" si="16"/>
        <v>#DIV/0!</v>
      </c>
    </row>
    <row r="218" spans="1:7" x14ac:dyDescent="0.25">
      <c r="A218" s="261">
        <f t="shared" si="18"/>
        <v>215</v>
      </c>
      <c r="B218" s="262">
        <f t="shared" si="19"/>
        <v>215</v>
      </c>
      <c r="C218" s="265">
        <f t="shared" si="20"/>
        <v>52214</v>
      </c>
      <c r="D218" s="261">
        <f t="shared" si="17"/>
        <v>12</v>
      </c>
      <c r="E218" s="261" t="str">
        <f>IF(ISERROR(MATCH(D218,'Simulador CHIP Final'!$H$16:$H$17,0))=FALSE,"C",IF(ISERROR(MATCH(D218,'Simulador CHIP Final'!$H$18:$H$19,0))=FALSE,"D",""))</f>
        <v/>
      </c>
      <c r="F218" s="264" t="e">
        <f>IF(E218="C",0,IF(E218 ="D",ROUND(1/((1+'Simulador CHIP Final'!$Q$13)^A218),9) * 2,ROUND(1/((1+'Simulador CHIP Final'!$Q$13)^A218),9)))</f>
        <v>#DIV/0!</v>
      </c>
      <c r="G218" s="264" t="e">
        <f t="shared" si="16"/>
        <v>#DIV/0!</v>
      </c>
    </row>
    <row r="219" spans="1:7" x14ac:dyDescent="0.25">
      <c r="A219" s="261">
        <f t="shared" si="18"/>
        <v>216</v>
      </c>
      <c r="B219" s="262">
        <f t="shared" si="19"/>
        <v>216</v>
      </c>
      <c r="C219" s="265">
        <f t="shared" si="20"/>
        <v>52245</v>
      </c>
      <c r="D219" s="261">
        <f t="shared" si="17"/>
        <v>1</v>
      </c>
      <c r="E219" s="261" t="str">
        <f>IF(ISERROR(MATCH(D219,'Simulador CHIP Final'!$H$16:$H$17,0))=FALSE,"C",IF(ISERROR(MATCH(D219,'Simulador CHIP Final'!$H$18:$H$19,0))=FALSE,"D",""))</f>
        <v/>
      </c>
      <c r="F219" s="264" t="e">
        <f>IF(E219="C",0,IF(E219 ="D",ROUND(1/((1+'Simulador CHIP Final'!$Q$13)^A219),9) * 2,ROUND(1/((1+'Simulador CHIP Final'!$Q$13)^A219),9)))</f>
        <v>#DIV/0!</v>
      </c>
      <c r="G219" s="264" t="e">
        <f t="shared" si="16"/>
        <v>#DIV/0!</v>
      </c>
    </row>
    <row r="220" spans="1:7" x14ac:dyDescent="0.25">
      <c r="A220" s="261">
        <f t="shared" si="18"/>
        <v>217</v>
      </c>
      <c r="B220" s="262">
        <f t="shared" si="19"/>
        <v>217</v>
      </c>
      <c r="C220" s="265">
        <f t="shared" si="20"/>
        <v>52276</v>
      </c>
      <c r="D220" s="261">
        <f t="shared" si="17"/>
        <v>2</v>
      </c>
      <c r="E220" s="261" t="str">
        <f>IF(ISERROR(MATCH(D220,'Simulador CHIP Final'!$H$16:$H$17,0))=FALSE,"C",IF(ISERROR(MATCH(D220,'Simulador CHIP Final'!$H$18:$H$19,0))=FALSE,"D",""))</f>
        <v/>
      </c>
      <c r="F220" s="264" t="e">
        <f>IF(E220="C",0,IF(E220 ="D",ROUND(1/((1+'Simulador CHIP Final'!$Q$13)^A220),9) * 2,ROUND(1/((1+'Simulador CHIP Final'!$Q$13)^A220),9)))</f>
        <v>#DIV/0!</v>
      </c>
      <c r="G220" s="264" t="e">
        <f>G219+ROUND(F220,9)</f>
        <v>#DIV/0!</v>
      </c>
    </row>
    <row r="221" spans="1:7" x14ac:dyDescent="0.25">
      <c r="A221" s="261">
        <f t="shared" si="18"/>
        <v>218</v>
      </c>
      <c r="B221" s="262">
        <f t="shared" si="19"/>
        <v>218</v>
      </c>
      <c r="C221" s="265">
        <f t="shared" si="20"/>
        <v>52304</v>
      </c>
      <c r="D221" s="261">
        <f t="shared" si="17"/>
        <v>3</v>
      </c>
      <c r="E221" s="261" t="str">
        <f>IF(ISERROR(MATCH(D221,'Simulador CHIP Final'!$H$16:$H$17,0))=FALSE,"C",IF(ISERROR(MATCH(D221,'Simulador CHIP Final'!$H$18:$H$19,0))=FALSE,"D",""))</f>
        <v/>
      </c>
      <c r="F221" s="264" t="e">
        <f>IF(E221="C",0,IF(E221 ="D",ROUND(1/((1+'Simulador CHIP Final'!$Q$13)^A221),9) * 2,ROUND(1/((1+'Simulador CHIP Final'!$Q$13)^A221),9)))</f>
        <v>#DIV/0!</v>
      </c>
      <c r="G221" s="264" t="e">
        <f>G220+ROUND(F221,9)</f>
        <v>#DIV/0!</v>
      </c>
    </row>
    <row r="222" spans="1:7" x14ac:dyDescent="0.25">
      <c r="A222" s="261">
        <f t="shared" si="18"/>
        <v>219</v>
      </c>
      <c r="B222" s="262">
        <f t="shared" si="19"/>
        <v>219</v>
      </c>
      <c r="C222" s="265">
        <f t="shared" si="20"/>
        <v>52335</v>
      </c>
      <c r="D222" s="261">
        <f t="shared" si="17"/>
        <v>4</v>
      </c>
      <c r="E222" s="261" t="str">
        <f>IF(ISERROR(MATCH(D222,'Simulador CHIP Final'!$H$16:$H$17,0))=FALSE,"C",IF(ISERROR(MATCH(D222,'Simulador CHIP Final'!$H$18:$H$19,0))=FALSE,"D",""))</f>
        <v/>
      </c>
      <c r="F222" s="264" t="e">
        <f>IF(E222="C",0,IF(E222 ="D",ROUND(1/((1+'Simulador CHIP Final'!$Q$13)^A222),9) * 2,ROUND(1/((1+'Simulador CHIP Final'!$Q$13)^A222),9)))</f>
        <v>#DIV/0!</v>
      </c>
      <c r="G222" s="264" t="e">
        <f>G221+ROUND(F222,9)</f>
        <v>#DIV/0!</v>
      </c>
    </row>
    <row r="223" spans="1:7" x14ac:dyDescent="0.25">
      <c r="A223" s="261">
        <f t="shared" si="18"/>
        <v>220</v>
      </c>
      <c r="B223" s="262">
        <f t="shared" si="19"/>
        <v>220</v>
      </c>
      <c r="C223" s="265">
        <f t="shared" si="20"/>
        <v>52365</v>
      </c>
      <c r="D223" s="261">
        <f t="shared" si="17"/>
        <v>5</v>
      </c>
      <c r="E223" s="261" t="str">
        <f>IF(ISERROR(MATCH(D223,'Simulador CHIP Final'!$H$16:$H$17,0))=FALSE,"C",IF(ISERROR(MATCH(D223,'Simulador CHIP Final'!$H$18:$H$19,0))=FALSE,"D",""))</f>
        <v/>
      </c>
      <c r="F223" s="264" t="e">
        <f>IF(E223="C",0,IF(E223 ="D",ROUND(1/((1+'Simulador CHIP Final'!$Q$13)^A223),9) * 2,ROUND(1/((1+'Simulador CHIP Final'!$Q$13)^A223),9)))</f>
        <v>#DIV/0!</v>
      </c>
      <c r="G223" s="264" t="e">
        <f>G222+ROUND(F223,9)</f>
        <v>#DIV/0!</v>
      </c>
    </row>
    <row r="224" spans="1:7" x14ac:dyDescent="0.25">
      <c r="A224" s="261">
        <f t="shared" si="18"/>
        <v>221</v>
      </c>
      <c r="B224" s="262">
        <f t="shared" si="19"/>
        <v>221</v>
      </c>
      <c r="C224" s="265">
        <f t="shared" si="20"/>
        <v>52396</v>
      </c>
      <c r="D224" s="261">
        <f t="shared" si="17"/>
        <v>6</v>
      </c>
      <c r="E224" s="261" t="str">
        <f>IF(ISERROR(MATCH(D224,'Simulador CHIP Final'!$H$16:$H$17,0))=FALSE,"C",IF(ISERROR(MATCH(D224,'Simulador CHIP Final'!$H$18:$H$19,0))=FALSE,"D",""))</f>
        <v/>
      </c>
      <c r="F224" s="264" t="e">
        <f>IF(E224="C",0,IF(E224 ="D",ROUND(1/((1+'Simulador CHIP Final'!$Q$13)^A224),9) * 2,ROUND(1/((1+'Simulador CHIP Final'!$Q$13)^A224),9)))</f>
        <v>#DIV/0!</v>
      </c>
      <c r="G224" s="264" t="e">
        <f>G223+ROUND(F224,9)</f>
        <v>#DIV/0!</v>
      </c>
    </row>
    <row r="225" spans="1:7" x14ac:dyDescent="0.25">
      <c r="A225" s="261">
        <f t="shared" si="18"/>
        <v>222</v>
      </c>
      <c r="B225" s="262">
        <f t="shared" si="19"/>
        <v>222</v>
      </c>
      <c r="C225" s="265">
        <f t="shared" si="20"/>
        <v>52426</v>
      </c>
      <c r="D225" s="261">
        <f t="shared" si="17"/>
        <v>7</v>
      </c>
      <c r="E225" s="261" t="str">
        <f>IF(ISERROR(MATCH(D225,'Simulador CHIP Final'!$H$16:$H$17,0))=FALSE,"C",IF(ISERROR(MATCH(D225,'Simulador CHIP Final'!$H$18:$H$19,0))=FALSE,"D",""))</f>
        <v/>
      </c>
      <c r="F225" s="264" t="e">
        <f>IF(E225="C",0,IF(E225 ="D",ROUND(1/((1+'Simulador CHIP Final'!$Q$13)^A225),9) * 2,ROUND(1/((1+'Simulador CHIP Final'!$Q$13)^A225),9)))</f>
        <v>#DIV/0!</v>
      </c>
      <c r="G225" s="264" t="e">
        <f t="shared" ref="G225:G243" si="21">G224+ROUND(F225,9)</f>
        <v>#DIV/0!</v>
      </c>
    </row>
    <row r="226" spans="1:7" x14ac:dyDescent="0.25">
      <c r="A226" s="261">
        <f t="shared" si="18"/>
        <v>223</v>
      </c>
      <c r="B226" s="262">
        <f t="shared" si="19"/>
        <v>223</v>
      </c>
      <c r="C226" s="265">
        <f t="shared" si="20"/>
        <v>52457</v>
      </c>
      <c r="D226" s="261">
        <f t="shared" si="17"/>
        <v>8</v>
      </c>
      <c r="E226" s="261" t="str">
        <f>IF(ISERROR(MATCH(D226,'Simulador CHIP Final'!$H$16:$H$17,0))=FALSE,"C",IF(ISERROR(MATCH(D226,'Simulador CHIP Final'!$H$18:$H$19,0))=FALSE,"D",""))</f>
        <v/>
      </c>
      <c r="F226" s="264" t="e">
        <f>IF(E226="C",0,IF(E226 ="D",ROUND(1/((1+'Simulador CHIP Final'!$Q$13)^A226),9) * 2,ROUND(1/((1+'Simulador CHIP Final'!$Q$13)^A226),9)))</f>
        <v>#DIV/0!</v>
      </c>
      <c r="G226" s="264" t="e">
        <f t="shared" si="21"/>
        <v>#DIV/0!</v>
      </c>
    </row>
    <row r="227" spans="1:7" x14ac:dyDescent="0.25">
      <c r="A227" s="261">
        <f t="shared" si="18"/>
        <v>224</v>
      </c>
      <c r="B227" s="262">
        <f t="shared" si="19"/>
        <v>224</v>
      </c>
      <c r="C227" s="265">
        <f t="shared" si="20"/>
        <v>52488</v>
      </c>
      <c r="D227" s="261">
        <f t="shared" si="17"/>
        <v>9</v>
      </c>
      <c r="E227" s="261" t="str">
        <f>IF(ISERROR(MATCH(D227,'Simulador CHIP Final'!$H$16:$H$17,0))=FALSE,"C",IF(ISERROR(MATCH(D227,'Simulador CHIP Final'!$H$18:$H$19,0))=FALSE,"D",""))</f>
        <v/>
      </c>
      <c r="F227" s="264" t="e">
        <f>IF(E227="C",0,IF(E227 ="D",ROUND(1/((1+'Simulador CHIP Final'!$Q$13)^A227),9) * 2,ROUND(1/((1+'Simulador CHIP Final'!$Q$13)^A227),9)))</f>
        <v>#DIV/0!</v>
      </c>
      <c r="G227" s="264" t="e">
        <f t="shared" si="21"/>
        <v>#DIV/0!</v>
      </c>
    </row>
    <row r="228" spans="1:7" x14ac:dyDescent="0.25">
      <c r="A228" s="261">
        <f t="shared" si="18"/>
        <v>225</v>
      </c>
      <c r="B228" s="262">
        <f t="shared" si="19"/>
        <v>225</v>
      </c>
      <c r="C228" s="265">
        <f t="shared" si="20"/>
        <v>52518</v>
      </c>
      <c r="D228" s="261">
        <f t="shared" si="17"/>
        <v>10</v>
      </c>
      <c r="E228" s="261" t="str">
        <f>IF(ISERROR(MATCH(D228,'Simulador CHIP Final'!$H$16:$H$17,0))=FALSE,"C",IF(ISERROR(MATCH(D228,'Simulador CHIP Final'!$H$18:$H$19,0))=FALSE,"D",""))</f>
        <v/>
      </c>
      <c r="F228" s="264" t="e">
        <f>IF(E228="C",0,IF(E228 ="D",ROUND(1/((1+'Simulador CHIP Final'!$Q$13)^A228),9) * 2,ROUND(1/((1+'Simulador CHIP Final'!$Q$13)^A228),9)))</f>
        <v>#DIV/0!</v>
      </c>
      <c r="G228" s="264" t="e">
        <f t="shared" si="21"/>
        <v>#DIV/0!</v>
      </c>
    </row>
    <row r="229" spans="1:7" x14ac:dyDescent="0.25">
      <c r="A229" s="261">
        <f t="shared" si="18"/>
        <v>226</v>
      </c>
      <c r="B229" s="262">
        <f t="shared" si="19"/>
        <v>226</v>
      </c>
      <c r="C229" s="265">
        <f t="shared" si="20"/>
        <v>52549</v>
      </c>
      <c r="D229" s="261">
        <f t="shared" si="17"/>
        <v>11</v>
      </c>
      <c r="E229" s="261" t="str">
        <f>IF(ISERROR(MATCH(D229,'Simulador CHIP Final'!$H$16:$H$17,0))=FALSE,"C",IF(ISERROR(MATCH(D229,'Simulador CHIP Final'!$H$18:$H$19,0))=FALSE,"D",""))</f>
        <v/>
      </c>
      <c r="F229" s="264" t="e">
        <f>IF(E229="C",0,IF(E229 ="D",ROUND(1/((1+'Simulador CHIP Final'!$Q$13)^A229),9) * 2,ROUND(1/((1+'Simulador CHIP Final'!$Q$13)^A229),9)))</f>
        <v>#DIV/0!</v>
      </c>
      <c r="G229" s="264" t="e">
        <f t="shared" si="21"/>
        <v>#DIV/0!</v>
      </c>
    </row>
    <row r="230" spans="1:7" x14ac:dyDescent="0.25">
      <c r="A230" s="261">
        <f t="shared" si="18"/>
        <v>227</v>
      </c>
      <c r="B230" s="262">
        <f t="shared" si="19"/>
        <v>227</v>
      </c>
      <c r="C230" s="265">
        <f t="shared" si="20"/>
        <v>52579</v>
      </c>
      <c r="D230" s="261">
        <f t="shared" si="17"/>
        <v>12</v>
      </c>
      <c r="E230" s="261" t="str">
        <f>IF(ISERROR(MATCH(D230,'Simulador CHIP Final'!$H$16:$H$17,0))=FALSE,"C",IF(ISERROR(MATCH(D230,'Simulador CHIP Final'!$H$18:$H$19,0))=FALSE,"D",""))</f>
        <v/>
      </c>
      <c r="F230" s="264" t="e">
        <f>IF(E230="C",0,IF(E230 ="D",ROUND(1/((1+'Simulador CHIP Final'!$Q$13)^A230),9) * 2,ROUND(1/((1+'Simulador CHIP Final'!$Q$13)^A230),9)))</f>
        <v>#DIV/0!</v>
      </c>
      <c r="G230" s="264" t="e">
        <f t="shared" si="21"/>
        <v>#DIV/0!</v>
      </c>
    </row>
    <row r="231" spans="1:7" x14ac:dyDescent="0.25">
      <c r="A231" s="261">
        <f t="shared" si="18"/>
        <v>228</v>
      </c>
      <c r="B231" s="262">
        <f t="shared" si="19"/>
        <v>228</v>
      </c>
      <c r="C231" s="265">
        <f t="shared" si="20"/>
        <v>52610</v>
      </c>
      <c r="D231" s="261">
        <f t="shared" si="17"/>
        <v>1</v>
      </c>
      <c r="E231" s="261" t="str">
        <f>IF(ISERROR(MATCH(D231,'Simulador CHIP Final'!$H$16:$H$17,0))=FALSE,"C",IF(ISERROR(MATCH(D231,'Simulador CHIP Final'!$H$18:$H$19,0))=FALSE,"D",""))</f>
        <v/>
      </c>
      <c r="F231" s="264" t="e">
        <f>IF(E231="C",0,IF(E231 ="D",ROUND(1/((1+'Simulador CHIP Final'!$Q$13)^A231),9) * 2,ROUND(1/((1+'Simulador CHIP Final'!$Q$13)^A231),9)))</f>
        <v>#DIV/0!</v>
      </c>
      <c r="G231" s="264" t="e">
        <f t="shared" si="21"/>
        <v>#DIV/0!</v>
      </c>
    </row>
    <row r="232" spans="1:7" x14ac:dyDescent="0.25">
      <c r="A232" s="261">
        <f t="shared" si="18"/>
        <v>229</v>
      </c>
      <c r="B232" s="262">
        <f t="shared" si="19"/>
        <v>229</v>
      </c>
      <c r="C232" s="265">
        <f t="shared" si="20"/>
        <v>52641</v>
      </c>
      <c r="D232" s="261">
        <f t="shared" si="17"/>
        <v>2</v>
      </c>
      <c r="E232" s="261" t="str">
        <f>IF(ISERROR(MATCH(D232,'Simulador CHIP Final'!$H$16:$H$17,0))=FALSE,"C",IF(ISERROR(MATCH(D232,'Simulador CHIP Final'!$H$18:$H$19,0))=FALSE,"D",""))</f>
        <v/>
      </c>
      <c r="F232" s="264" t="e">
        <f>IF(E232="C",0,IF(E232 ="D",ROUND(1/((1+'Simulador CHIP Final'!$Q$13)^A232),9) * 2,ROUND(1/((1+'Simulador CHIP Final'!$Q$13)^A232),9)))</f>
        <v>#DIV/0!</v>
      </c>
      <c r="G232" s="264" t="e">
        <f t="shared" si="21"/>
        <v>#DIV/0!</v>
      </c>
    </row>
    <row r="233" spans="1:7" x14ac:dyDescent="0.25">
      <c r="A233" s="261">
        <f t="shared" si="18"/>
        <v>230</v>
      </c>
      <c r="B233" s="262">
        <f t="shared" si="19"/>
        <v>230</v>
      </c>
      <c r="C233" s="265">
        <f t="shared" si="20"/>
        <v>52670</v>
      </c>
      <c r="D233" s="261">
        <f t="shared" si="17"/>
        <v>3</v>
      </c>
      <c r="E233" s="261" t="str">
        <f>IF(ISERROR(MATCH(D233,'Simulador CHIP Final'!$H$16:$H$17,0))=FALSE,"C",IF(ISERROR(MATCH(D233,'Simulador CHIP Final'!$H$18:$H$19,0))=FALSE,"D",""))</f>
        <v/>
      </c>
      <c r="F233" s="264" t="e">
        <f>IF(E233="C",0,IF(E233 ="D",ROUND(1/((1+'Simulador CHIP Final'!$Q$13)^A233),9) * 2,ROUND(1/((1+'Simulador CHIP Final'!$Q$13)^A233),9)))</f>
        <v>#DIV/0!</v>
      </c>
      <c r="G233" s="264" t="e">
        <f t="shared" si="21"/>
        <v>#DIV/0!</v>
      </c>
    </row>
    <row r="234" spans="1:7" x14ac:dyDescent="0.25">
      <c r="A234" s="261">
        <f t="shared" si="18"/>
        <v>231</v>
      </c>
      <c r="B234" s="262">
        <f t="shared" si="19"/>
        <v>231</v>
      </c>
      <c r="C234" s="265">
        <f t="shared" si="20"/>
        <v>52701</v>
      </c>
      <c r="D234" s="261">
        <f t="shared" si="17"/>
        <v>4</v>
      </c>
      <c r="E234" s="261" t="str">
        <f>IF(ISERROR(MATCH(D234,'Simulador CHIP Final'!$H$16:$H$17,0))=FALSE,"C",IF(ISERROR(MATCH(D234,'Simulador CHIP Final'!$H$18:$H$19,0))=FALSE,"D",""))</f>
        <v/>
      </c>
      <c r="F234" s="264" t="e">
        <f>IF(E234="C",0,IF(E234 ="D",ROUND(1/((1+'Simulador CHIP Final'!$Q$13)^A234),9) * 2,ROUND(1/((1+'Simulador CHIP Final'!$Q$13)^A234),9)))</f>
        <v>#DIV/0!</v>
      </c>
      <c r="G234" s="264" t="e">
        <f t="shared" si="21"/>
        <v>#DIV/0!</v>
      </c>
    </row>
    <row r="235" spans="1:7" x14ac:dyDescent="0.25">
      <c r="A235" s="261">
        <f t="shared" si="18"/>
        <v>232</v>
      </c>
      <c r="B235" s="262">
        <f t="shared" si="19"/>
        <v>232</v>
      </c>
      <c r="C235" s="265">
        <f t="shared" si="20"/>
        <v>52731</v>
      </c>
      <c r="D235" s="261">
        <f t="shared" si="17"/>
        <v>5</v>
      </c>
      <c r="E235" s="261" t="str">
        <f>IF(ISERROR(MATCH(D235,'Simulador CHIP Final'!$H$16:$H$17,0))=FALSE,"C",IF(ISERROR(MATCH(D235,'Simulador CHIP Final'!$H$18:$H$19,0))=FALSE,"D",""))</f>
        <v/>
      </c>
      <c r="F235" s="264" t="e">
        <f>IF(E235="C",0,IF(E235 ="D",ROUND(1/((1+'Simulador CHIP Final'!$Q$13)^A235),9) * 2,ROUND(1/((1+'Simulador CHIP Final'!$Q$13)^A235),9)))</f>
        <v>#DIV/0!</v>
      </c>
      <c r="G235" s="264" t="e">
        <f t="shared" si="21"/>
        <v>#DIV/0!</v>
      </c>
    </row>
    <row r="236" spans="1:7" x14ac:dyDescent="0.25">
      <c r="A236" s="261">
        <f t="shared" si="18"/>
        <v>233</v>
      </c>
      <c r="B236" s="262">
        <f t="shared" si="19"/>
        <v>233</v>
      </c>
      <c r="C236" s="265">
        <f t="shared" si="20"/>
        <v>52762</v>
      </c>
      <c r="D236" s="261">
        <f t="shared" si="17"/>
        <v>6</v>
      </c>
      <c r="E236" s="261" t="str">
        <f>IF(ISERROR(MATCH(D236,'Simulador CHIP Final'!$H$16:$H$17,0))=FALSE,"C",IF(ISERROR(MATCH(D236,'Simulador CHIP Final'!$H$18:$H$19,0))=FALSE,"D",""))</f>
        <v/>
      </c>
      <c r="F236" s="264" t="e">
        <f>IF(E236="C",0,IF(E236 ="D",ROUND(1/((1+'Simulador CHIP Final'!$Q$13)^A236),9) * 2,ROUND(1/((1+'Simulador CHIP Final'!$Q$13)^A236),9)))</f>
        <v>#DIV/0!</v>
      </c>
      <c r="G236" s="264" t="e">
        <f t="shared" si="21"/>
        <v>#DIV/0!</v>
      </c>
    </row>
    <row r="237" spans="1:7" x14ac:dyDescent="0.25">
      <c r="A237" s="261">
        <f t="shared" si="18"/>
        <v>234</v>
      </c>
      <c r="B237" s="262">
        <f t="shared" si="19"/>
        <v>234</v>
      </c>
      <c r="C237" s="265">
        <f t="shared" si="20"/>
        <v>52792</v>
      </c>
      <c r="D237" s="261">
        <f t="shared" si="17"/>
        <v>7</v>
      </c>
      <c r="E237" s="261" t="str">
        <f>IF(ISERROR(MATCH(D237,'Simulador CHIP Final'!$H$16:$H$17,0))=FALSE,"C",IF(ISERROR(MATCH(D237,'Simulador CHIP Final'!$H$18:$H$19,0))=FALSE,"D",""))</f>
        <v/>
      </c>
      <c r="F237" s="264" t="e">
        <f>IF(E237="C",0,IF(E237 ="D",ROUND(1/((1+'Simulador CHIP Final'!$Q$13)^A237),9) * 2,ROUND(1/((1+'Simulador CHIP Final'!$Q$13)^A237),9)))</f>
        <v>#DIV/0!</v>
      </c>
      <c r="G237" s="264" t="e">
        <f t="shared" si="21"/>
        <v>#DIV/0!</v>
      </c>
    </row>
    <row r="238" spans="1:7" x14ac:dyDescent="0.25">
      <c r="A238" s="261">
        <f t="shared" si="18"/>
        <v>235</v>
      </c>
      <c r="B238" s="262">
        <f t="shared" si="19"/>
        <v>235</v>
      </c>
      <c r="C238" s="265">
        <f t="shared" si="20"/>
        <v>52823</v>
      </c>
      <c r="D238" s="261">
        <f t="shared" si="17"/>
        <v>8</v>
      </c>
      <c r="E238" s="261" t="str">
        <f>IF(ISERROR(MATCH(D238,'Simulador CHIP Final'!$H$16:$H$17,0))=FALSE,"C",IF(ISERROR(MATCH(D238,'Simulador CHIP Final'!$H$18:$H$19,0))=FALSE,"D",""))</f>
        <v/>
      </c>
      <c r="F238" s="264" t="e">
        <f>IF(E238="C",0,IF(E238 ="D",ROUND(1/((1+'Simulador CHIP Final'!$Q$13)^A238),9) * 2,ROUND(1/((1+'Simulador CHIP Final'!$Q$13)^A238),9)))</f>
        <v>#DIV/0!</v>
      </c>
      <c r="G238" s="264" t="e">
        <f t="shared" si="21"/>
        <v>#DIV/0!</v>
      </c>
    </row>
    <row r="239" spans="1:7" x14ac:dyDescent="0.25">
      <c r="A239" s="261">
        <f t="shared" si="18"/>
        <v>236</v>
      </c>
      <c r="B239" s="262">
        <f t="shared" si="19"/>
        <v>236</v>
      </c>
      <c r="C239" s="265">
        <f t="shared" si="20"/>
        <v>52854</v>
      </c>
      <c r="D239" s="261">
        <f t="shared" si="17"/>
        <v>9</v>
      </c>
      <c r="E239" s="261" t="str">
        <f>IF(ISERROR(MATCH(D239,'Simulador CHIP Final'!$H$16:$H$17,0))=FALSE,"C",IF(ISERROR(MATCH(D239,'Simulador CHIP Final'!$H$18:$H$19,0))=FALSE,"D",""))</f>
        <v/>
      </c>
      <c r="F239" s="264" t="e">
        <f>IF(E239="C",0,IF(E239 ="D",ROUND(1/((1+'Simulador CHIP Final'!$Q$13)^A239),9) * 2,ROUND(1/((1+'Simulador CHIP Final'!$Q$13)^A239),9)))</f>
        <v>#DIV/0!</v>
      </c>
      <c r="G239" s="264" t="e">
        <f t="shared" si="21"/>
        <v>#DIV/0!</v>
      </c>
    </row>
    <row r="240" spans="1:7" x14ac:dyDescent="0.25">
      <c r="A240" s="261">
        <f t="shared" si="18"/>
        <v>237</v>
      </c>
      <c r="B240" s="262">
        <f t="shared" si="19"/>
        <v>237</v>
      </c>
      <c r="C240" s="265">
        <f t="shared" si="20"/>
        <v>52884</v>
      </c>
      <c r="D240" s="261">
        <f t="shared" si="17"/>
        <v>10</v>
      </c>
      <c r="E240" s="261" t="str">
        <f>IF(ISERROR(MATCH(D240,'Simulador CHIP Final'!$H$16:$H$17,0))=FALSE,"C",IF(ISERROR(MATCH(D240,'Simulador CHIP Final'!$H$18:$H$19,0))=FALSE,"D",""))</f>
        <v/>
      </c>
      <c r="F240" s="264" t="e">
        <f>IF(E240="C",0,IF(E240 ="D",ROUND(1/((1+'Simulador CHIP Final'!$Q$13)^A240),9) * 2,ROUND(1/((1+'Simulador CHIP Final'!$Q$13)^A240),9)))</f>
        <v>#DIV/0!</v>
      </c>
      <c r="G240" s="264" t="e">
        <f t="shared" si="21"/>
        <v>#DIV/0!</v>
      </c>
    </row>
    <row r="241" spans="1:7" x14ac:dyDescent="0.25">
      <c r="A241" s="261">
        <f t="shared" si="18"/>
        <v>238</v>
      </c>
      <c r="B241" s="262">
        <f t="shared" si="19"/>
        <v>238</v>
      </c>
      <c r="C241" s="265">
        <f t="shared" si="20"/>
        <v>52915</v>
      </c>
      <c r="D241" s="261">
        <f t="shared" si="17"/>
        <v>11</v>
      </c>
      <c r="E241" s="261" t="str">
        <f>IF(ISERROR(MATCH(D241,'Simulador CHIP Final'!$H$16:$H$17,0))=FALSE,"C",IF(ISERROR(MATCH(D241,'Simulador CHIP Final'!$H$18:$H$19,0))=FALSE,"D",""))</f>
        <v/>
      </c>
      <c r="F241" s="264" t="e">
        <f>IF(E241="C",0,IF(E241 ="D",ROUND(1/((1+'Simulador CHIP Final'!$Q$13)^A241),9) * 2,ROUND(1/((1+'Simulador CHIP Final'!$Q$13)^A241),9)))</f>
        <v>#DIV/0!</v>
      </c>
      <c r="G241" s="264" t="e">
        <f t="shared" si="21"/>
        <v>#DIV/0!</v>
      </c>
    </row>
    <row r="242" spans="1:7" x14ac:dyDescent="0.25">
      <c r="A242" s="261">
        <f t="shared" si="18"/>
        <v>239</v>
      </c>
      <c r="B242" s="262">
        <f t="shared" si="19"/>
        <v>239</v>
      </c>
      <c r="C242" s="265">
        <f t="shared" si="20"/>
        <v>52945</v>
      </c>
      <c r="D242" s="261">
        <f t="shared" si="17"/>
        <v>12</v>
      </c>
      <c r="E242" s="261" t="str">
        <f>IF(ISERROR(MATCH(D242,'Simulador CHIP Final'!$H$16:$H$17,0))=FALSE,"C",IF(ISERROR(MATCH(D242,'Simulador CHIP Final'!$H$18:$H$19,0))=FALSE,"D",""))</f>
        <v/>
      </c>
      <c r="F242" s="264" t="e">
        <f>IF(E242="C",0,IF(E242 ="D",ROUND(1/((1+'Simulador CHIP Final'!$Q$13)^A242),9) * 2,ROUND(1/((1+'Simulador CHIP Final'!$Q$13)^A242),9)))</f>
        <v>#DIV/0!</v>
      </c>
      <c r="G242" s="264" t="e">
        <f t="shared" si="21"/>
        <v>#DIV/0!</v>
      </c>
    </row>
    <row r="243" spans="1:7" ht="13.8" thickBot="1" x14ac:dyDescent="0.3">
      <c r="A243" s="2">
        <f t="shared" si="18"/>
        <v>240</v>
      </c>
      <c r="B243" s="262">
        <f t="shared" si="19"/>
        <v>240</v>
      </c>
      <c r="C243" s="265">
        <f t="shared" si="20"/>
        <v>52976</v>
      </c>
      <c r="D243" s="261">
        <f t="shared" si="17"/>
        <v>1</v>
      </c>
      <c r="E243" s="261" t="str">
        <f>IF(ISERROR(MATCH(D243,'Simulador CHIP Final'!$H$16:$H$17,0))=FALSE,"C",IF(ISERROR(MATCH(D243,'Simulador CHIP Final'!$H$18:$H$19,0))=FALSE,"D",""))</f>
        <v/>
      </c>
      <c r="F243" s="264" t="e">
        <f>IF(E243="C",0,IF(E243 ="D",ROUND(1/((1+'Simulador CHIP Final'!$Q$13)^A243),9) * 2,ROUND(1/((1+'Simulador CHIP Final'!$Q$13)^A243),9)))</f>
        <v>#DIV/0!</v>
      </c>
      <c r="G243" s="3" t="e">
        <f t="shared" si="21"/>
        <v>#DIV/0!</v>
      </c>
    </row>
    <row r="244" spans="1:7" ht="13.8" thickBot="1" x14ac:dyDescent="0.3">
      <c r="A244" s="2">
        <f t="shared" si="18"/>
        <v>241</v>
      </c>
      <c r="B244" s="262">
        <f t="shared" si="19"/>
        <v>241</v>
      </c>
      <c r="C244" s="265">
        <f t="shared" si="20"/>
        <v>53007</v>
      </c>
      <c r="D244" s="261">
        <f t="shared" si="17"/>
        <v>2</v>
      </c>
      <c r="E244" s="261" t="str">
        <f>IF(ISERROR(MATCH(D244,'Simulador CHIP Final'!$H$16:$H$17,0))=FALSE,"C",IF(ISERROR(MATCH(D244,'Simulador CHIP Final'!$H$18:$H$19,0))=FALSE,"D",""))</f>
        <v/>
      </c>
      <c r="F244" s="264" t="e">
        <f>IF(E244="C",0,IF(E244 ="D",ROUND(1/((1+'Simulador CHIP Final'!$Q$13)^A244),9) * 2,ROUND(1/((1+'Simulador CHIP Final'!$Q$13)^A244),9)))</f>
        <v>#DIV/0!</v>
      </c>
      <c r="G244" s="3" t="e">
        <f t="shared" ref="G244:G273" si="22">G243+ROUND(F244,9)</f>
        <v>#DIV/0!</v>
      </c>
    </row>
    <row r="245" spans="1:7" ht="13.8" thickBot="1" x14ac:dyDescent="0.3">
      <c r="A245" s="2">
        <f t="shared" si="18"/>
        <v>242</v>
      </c>
      <c r="B245" s="262">
        <f t="shared" si="19"/>
        <v>242</v>
      </c>
      <c r="C245" s="265">
        <f t="shared" si="20"/>
        <v>53035</v>
      </c>
      <c r="D245" s="261">
        <f t="shared" si="17"/>
        <v>3</v>
      </c>
      <c r="E245" s="261" t="str">
        <f>IF(ISERROR(MATCH(D245,'Simulador CHIP Final'!$H$16:$H$17,0))=FALSE,"C",IF(ISERROR(MATCH(D245,'Simulador CHIP Final'!$H$18:$H$19,0))=FALSE,"D",""))</f>
        <v/>
      </c>
      <c r="F245" s="264" t="e">
        <f>IF(E245="C",0,IF(E245 ="D",ROUND(1/((1+'Simulador CHIP Final'!$Q$13)^A245),9) * 2,ROUND(1/((1+'Simulador CHIP Final'!$Q$13)^A245),9)))</f>
        <v>#DIV/0!</v>
      </c>
      <c r="G245" s="3" t="e">
        <f t="shared" si="22"/>
        <v>#DIV/0!</v>
      </c>
    </row>
    <row r="246" spans="1:7" ht="13.8" thickBot="1" x14ac:dyDescent="0.3">
      <c r="A246" s="2">
        <f t="shared" si="18"/>
        <v>243</v>
      </c>
      <c r="B246" s="262">
        <f t="shared" si="19"/>
        <v>243</v>
      </c>
      <c r="C246" s="265">
        <f t="shared" si="20"/>
        <v>53066</v>
      </c>
      <c r="D246" s="261">
        <f t="shared" si="17"/>
        <v>4</v>
      </c>
      <c r="E246" s="261" t="str">
        <f>IF(ISERROR(MATCH(D246,'Simulador CHIP Final'!$H$16:$H$17,0))=FALSE,"C",IF(ISERROR(MATCH(D246,'Simulador CHIP Final'!$H$18:$H$19,0))=FALSE,"D",""))</f>
        <v/>
      </c>
      <c r="F246" s="264" t="e">
        <f>IF(E246="C",0,IF(E246 ="D",ROUND(1/((1+'Simulador CHIP Final'!$Q$13)^A246),9) * 2,ROUND(1/((1+'Simulador CHIP Final'!$Q$13)^A246),9)))</f>
        <v>#DIV/0!</v>
      </c>
      <c r="G246" s="3" t="e">
        <f t="shared" si="22"/>
        <v>#DIV/0!</v>
      </c>
    </row>
    <row r="247" spans="1:7" ht="13.8" thickBot="1" x14ac:dyDescent="0.3">
      <c r="A247" s="2">
        <f t="shared" si="18"/>
        <v>244</v>
      </c>
      <c r="B247" s="262">
        <f t="shared" si="19"/>
        <v>244</v>
      </c>
      <c r="C247" s="265">
        <f t="shared" si="20"/>
        <v>53096</v>
      </c>
      <c r="D247" s="261">
        <f t="shared" si="17"/>
        <v>5</v>
      </c>
      <c r="E247" s="261" t="str">
        <f>IF(ISERROR(MATCH(D247,'Simulador CHIP Final'!$H$16:$H$17,0))=FALSE,"C",IF(ISERROR(MATCH(D247,'Simulador CHIP Final'!$H$18:$H$19,0))=FALSE,"D",""))</f>
        <v/>
      </c>
      <c r="F247" s="264" t="e">
        <f>IF(E247="C",0,IF(E247 ="D",ROUND(1/((1+'Simulador CHIP Final'!$Q$13)^A247),9) * 2,ROUND(1/((1+'Simulador CHIP Final'!$Q$13)^A247),9)))</f>
        <v>#DIV/0!</v>
      </c>
      <c r="G247" s="3" t="e">
        <f t="shared" si="22"/>
        <v>#DIV/0!</v>
      </c>
    </row>
    <row r="248" spans="1:7" ht="13.8" thickBot="1" x14ac:dyDescent="0.3">
      <c r="A248" s="2">
        <f t="shared" si="18"/>
        <v>245</v>
      </c>
      <c r="B248" s="262">
        <f t="shared" si="19"/>
        <v>245</v>
      </c>
      <c r="C248" s="265">
        <f t="shared" si="20"/>
        <v>53127</v>
      </c>
      <c r="D248" s="261">
        <f t="shared" si="17"/>
        <v>6</v>
      </c>
      <c r="E248" s="261" t="str">
        <f>IF(ISERROR(MATCH(D248,'Simulador CHIP Final'!$H$16:$H$17,0))=FALSE,"C",IF(ISERROR(MATCH(D248,'Simulador CHIP Final'!$H$18:$H$19,0))=FALSE,"D",""))</f>
        <v/>
      </c>
      <c r="F248" s="264" t="e">
        <f>IF(E248="C",0,IF(E248 ="D",ROUND(1/((1+'Simulador CHIP Final'!$Q$13)^A248),9) * 2,ROUND(1/((1+'Simulador CHIP Final'!$Q$13)^A248),9)))</f>
        <v>#DIV/0!</v>
      </c>
      <c r="G248" s="3" t="e">
        <f t="shared" si="22"/>
        <v>#DIV/0!</v>
      </c>
    </row>
    <row r="249" spans="1:7" ht="13.8" thickBot="1" x14ac:dyDescent="0.3">
      <c r="A249" s="2">
        <f t="shared" si="18"/>
        <v>246</v>
      </c>
      <c r="B249" s="262">
        <f t="shared" si="19"/>
        <v>246</v>
      </c>
      <c r="C249" s="265">
        <f t="shared" si="20"/>
        <v>53157</v>
      </c>
      <c r="D249" s="261">
        <f t="shared" si="17"/>
        <v>7</v>
      </c>
      <c r="E249" s="261" t="str">
        <f>IF(ISERROR(MATCH(D249,'Simulador CHIP Final'!$H$16:$H$17,0))=FALSE,"C",IF(ISERROR(MATCH(D249,'Simulador CHIP Final'!$H$18:$H$19,0))=FALSE,"D",""))</f>
        <v/>
      </c>
      <c r="F249" s="264" t="e">
        <f>IF(E249="C",0,IF(E249 ="D",ROUND(1/((1+'Simulador CHIP Final'!$Q$13)^A249),9) * 2,ROUND(1/((1+'Simulador CHIP Final'!$Q$13)^A249),9)))</f>
        <v>#DIV/0!</v>
      </c>
      <c r="G249" s="3" t="e">
        <f t="shared" si="22"/>
        <v>#DIV/0!</v>
      </c>
    </row>
    <row r="250" spans="1:7" ht="13.8" thickBot="1" x14ac:dyDescent="0.3">
      <c r="A250" s="2">
        <f t="shared" si="18"/>
        <v>247</v>
      </c>
      <c r="B250" s="262">
        <f t="shared" si="19"/>
        <v>247</v>
      </c>
      <c r="C250" s="265">
        <f t="shared" si="20"/>
        <v>53188</v>
      </c>
      <c r="D250" s="261">
        <f t="shared" si="17"/>
        <v>8</v>
      </c>
      <c r="E250" s="261" t="str">
        <f>IF(ISERROR(MATCH(D250,'Simulador CHIP Final'!$H$16:$H$17,0))=FALSE,"C",IF(ISERROR(MATCH(D250,'Simulador CHIP Final'!$H$18:$H$19,0))=FALSE,"D",""))</f>
        <v/>
      </c>
      <c r="F250" s="264" t="e">
        <f>IF(E250="C",0,IF(E250 ="D",ROUND(1/((1+'Simulador CHIP Final'!$Q$13)^A250),9) * 2,ROUND(1/((1+'Simulador CHIP Final'!$Q$13)^A250),9)))</f>
        <v>#DIV/0!</v>
      </c>
      <c r="G250" s="3" t="e">
        <f t="shared" si="22"/>
        <v>#DIV/0!</v>
      </c>
    </row>
    <row r="251" spans="1:7" ht="13.8" thickBot="1" x14ac:dyDescent="0.3">
      <c r="A251" s="2">
        <f t="shared" si="18"/>
        <v>248</v>
      </c>
      <c r="B251" s="262">
        <f t="shared" si="19"/>
        <v>248</v>
      </c>
      <c r="C251" s="265">
        <f t="shared" si="20"/>
        <v>53219</v>
      </c>
      <c r="D251" s="261">
        <f t="shared" si="17"/>
        <v>9</v>
      </c>
      <c r="E251" s="261" t="str">
        <f>IF(ISERROR(MATCH(D251,'Simulador CHIP Final'!$H$16:$H$17,0))=FALSE,"C",IF(ISERROR(MATCH(D251,'Simulador CHIP Final'!$H$18:$H$19,0))=FALSE,"D",""))</f>
        <v/>
      </c>
      <c r="F251" s="264" t="e">
        <f>IF(E251="C",0,IF(E251 ="D",ROUND(1/((1+'Simulador CHIP Final'!$Q$13)^A251),9) * 2,ROUND(1/((1+'Simulador CHIP Final'!$Q$13)^A251),9)))</f>
        <v>#DIV/0!</v>
      </c>
      <c r="G251" s="3" t="e">
        <f t="shared" si="22"/>
        <v>#DIV/0!</v>
      </c>
    </row>
    <row r="252" spans="1:7" ht="13.8" thickBot="1" x14ac:dyDescent="0.3">
      <c r="A252" s="2">
        <f t="shared" si="18"/>
        <v>249</v>
      </c>
      <c r="B252" s="262">
        <f t="shared" si="19"/>
        <v>249</v>
      </c>
      <c r="C252" s="265">
        <f t="shared" si="20"/>
        <v>53249</v>
      </c>
      <c r="D252" s="261">
        <f t="shared" si="17"/>
        <v>10</v>
      </c>
      <c r="E252" s="261" t="str">
        <f>IF(ISERROR(MATCH(D252,'Simulador CHIP Final'!$H$16:$H$17,0))=FALSE,"C",IF(ISERROR(MATCH(D252,'Simulador CHIP Final'!$H$18:$H$19,0))=FALSE,"D",""))</f>
        <v/>
      </c>
      <c r="F252" s="264" t="e">
        <f>IF(E252="C",0,IF(E252 ="D",ROUND(1/((1+'Simulador CHIP Final'!$Q$13)^A252),9) * 2,ROUND(1/((1+'Simulador CHIP Final'!$Q$13)^A252),9)))</f>
        <v>#DIV/0!</v>
      </c>
      <c r="G252" s="3" t="e">
        <f t="shared" si="22"/>
        <v>#DIV/0!</v>
      </c>
    </row>
    <row r="253" spans="1:7" ht="13.8" thickBot="1" x14ac:dyDescent="0.3">
      <c r="A253" s="2">
        <f t="shared" si="18"/>
        <v>250</v>
      </c>
      <c r="B253" s="262">
        <f t="shared" si="19"/>
        <v>250</v>
      </c>
      <c r="C253" s="265">
        <f t="shared" si="20"/>
        <v>53280</v>
      </c>
      <c r="D253" s="261">
        <f t="shared" si="17"/>
        <v>11</v>
      </c>
      <c r="E253" s="261" t="str">
        <f>IF(ISERROR(MATCH(D253,'Simulador CHIP Final'!$H$16:$H$17,0))=FALSE,"C",IF(ISERROR(MATCH(D253,'Simulador CHIP Final'!$H$18:$H$19,0))=FALSE,"D",""))</f>
        <v/>
      </c>
      <c r="F253" s="264" t="e">
        <f>IF(E253="C",0,IF(E253 ="D",ROUND(1/((1+'Simulador CHIP Final'!$Q$13)^A253),9) * 2,ROUND(1/((1+'Simulador CHIP Final'!$Q$13)^A253),9)))</f>
        <v>#DIV/0!</v>
      </c>
      <c r="G253" s="3" t="e">
        <f t="shared" si="22"/>
        <v>#DIV/0!</v>
      </c>
    </row>
    <row r="254" spans="1:7" ht="13.8" thickBot="1" x14ac:dyDescent="0.3">
      <c r="A254" s="2">
        <f t="shared" si="18"/>
        <v>251</v>
      </c>
      <c r="B254" s="262">
        <f t="shared" si="19"/>
        <v>251</v>
      </c>
      <c r="C254" s="265">
        <f t="shared" si="20"/>
        <v>53310</v>
      </c>
      <c r="D254" s="261">
        <f t="shared" si="17"/>
        <v>12</v>
      </c>
      <c r="E254" s="261" t="str">
        <f>IF(ISERROR(MATCH(D254,'Simulador CHIP Final'!$H$16:$H$17,0))=FALSE,"C",IF(ISERROR(MATCH(D254,'Simulador CHIP Final'!$H$18:$H$19,0))=FALSE,"D",""))</f>
        <v/>
      </c>
      <c r="F254" s="264" t="e">
        <f>IF(E254="C",0,IF(E254 ="D",ROUND(1/((1+'Simulador CHIP Final'!$Q$13)^A254),9) * 2,ROUND(1/((1+'Simulador CHIP Final'!$Q$13)^A254),9)))</f>
        <v>#DIV/0!</v>
      </c>
      <c r="G254" s="3" t="e">
        <f t="shared" si="22"/>
        <v>#DIV/0!</v>
      </c>
    </row>
    <row r="255" spans="1:7" ht="13.8" thickBot="1" x14ac:dyDescent="0.3">
      <c r="A255" s="2">
        <f t="shared" si="18"/>
        <v>252</v>
      </c>
      <c r="B255" s="262">
        <f t="shared" si="19"/>
        <v>252</v>
      </c>
      <c r="C255" s="265">
        <f t="shared" si="20"/>
        <v>53341</v>
      </c>
      <c r="D255" s="261">
        <f t="shared" si="17"/>
        <v>1</v>
      </c>
      <c r="E255" s="261" t="str">
        <f>IF(ISERROR(MATCH(D255,'Simulador CHIP Final'!$H$16:$H$17,0))=FALSE,"C",IF(ISERROR(MATCH(D255,'Simulador CHIP Final'!$H$18:$H$19,0))=FALSE,"D",""))</f>
        <v/>
      </c>
      <c r="F255" s="264" t="e">
        <f>IF(E255="C",0,IF(E255 ="D",ROUND(1/((1+'Simulador CHIP Final'!$Q$13)^A255),9) * 2,ROUND(1/((1+'Simulador CHIP Final'!$Q$13)^A255),9)))</f>
        <v>#DIV/0!</v>
      </c>
      <c r="G255" s="3" t="e">
        <f t="shared" si="22"/>
        <v>#DIV/0!</v>
      </c>
    </row>
    <row r="256" spans="1:7" ht="13.8" thickBot="1" x14ac:dyDescent="0.3">
      <c r="A256" s="2">
        <f t="shared" si="18"/>
        <v>253</v>
      </c>
      <c r="B256" s="262">
        <f t="shared" si="19"/>
        <v>253</v>
      </c>
      <c r="C256" s="265">
        <f t="shared" si="20"/>
        <v>53372</v>
      </c>
      <c r="D256" s="261">
        <f t="shared" si="17"/>
        <v>2</v>
      </c>
      <c r="E256" s="261" t="str">
        <f>IF(ISERROR(MATCH(D256,'Simulador CHIP Final'!$H$16:$H$17,0))=FALSE,"C",IF(ISERROR(MATCH(D256,'Simulador CHIP Final'!$H$18:$H$19,0))=FALSE,"D",""))</f>
        <v/>
      </c>
      <c r="F256" s="264" t="e">
        <f>IF(E256="C",0,IF(E256 ="D",ROUND(1/((1+'Simulador CHIP Final'!$Q$13)^A256),9) * 2,ROUND(1/((1+'Simulador CHIP Final'!$Q$13)^A256),9)))</f>
        <v>#DIV/0!</v>
      </c>
      <c r="G256" s="3" t="e">
        <f t="shared" si="22"/>
        <v>#DIV/0!</v>
      </c>
    </row>
    <row r="257" spans="1:7" ht="13.8" thickBot="1" x14ac:dyDescent="0.3">
      <c r="A257" s="2">
        <f t="shared" si="18"/>
        <v>254</v>
      </c>
      <c r="B257" s="262">
        <f t="shared" si="19"/>
        <v>254</v>
      </c>
      <c r="C257" s="265">
        <f t="shared" si="20"/>
        <v>53400</v>
      </c>
      <c r="D257" s="261">
        <f t="shared" si="17"/>
        <v>3</v>
      </c>
      <c r="E257" s="261" t="str">
        <f>IF(ISERROR(MATCH(D257,'Simulador CHIP Final'!$H$16:$H$17,0))=FALSE,"C",IF(ISERROR(MATCH(D257,'Simulador CHIP Final'!$H$18:$H$19,0))=FALSE,"D",""))</f>
        <v/>
      </c>
      <c r="F257" s="264" t="e">
        <f>IF(E257="C",0,IF(E257 ="D",ROUND(1/((1+'Simulador CHIP Final'!$Q$13)^A257),9) * 2,ROUND(1/((1+'Simulador CHIP Final'!$Q$13)^A257),9)))</f>
        <v>#DIV/0!</v>
      </c>
      <c r="G257" s="3" t="e">
        <f t="shared" si="22"/>
        <v>#DIV/0!</v>
      </c>
    </row>
    <row r="258" spans="1:7" ht="13.8" thickBot="1" x14ac:dyDescent="0.3">
      <c r="A258" s="2">
        <f t="shared" si="18"/>
        <v>255</v>
      </c>
      <c r="B258" s="262">
        <f t="shared" si="19"/>
        <v>255</v>
      </c>
      <c r="C258" s="265">
        <f t="shared" si="20"/>
        <v>53431</v>
      </c>
      <c r="D258" s="261">
        <f t="shared" si="17"/>
        <v>4</v>
      </c>
      <c r="E258" s="261" t="str">
        <f>IF(ISERROR(MATCH(D258,'Simulador CHIP Final'!$H$16:$H$17,0))=FALSE,"C",IF(ISERROR(MATCH(D258,'Simulador CHIP Final'!$H$18:$H$19,0))=FALSE,"D",""))</f>
        <v/>
      </c>
      <c r="F258" s="264" t="e">
        <f>IF(E258="C",0,IF(E258 ="D",ROUND(1/((1+'Simulador CHIP Final'!$Q$13)^A258),9) * 2,ROUND(1/((1+'Simulador CHIP Final'!$Q$13)^A258),9)))</f>
        <v>#DIV/0!</v>
      </c>
      <c r="G258" s="3" t="e">
        <f t="shared" si="22"/>
        <v>#DIV/0!</v>
      </c>
    </row>
    <row r="259" spans="1:7" ht="13.8" thickBot="1" x14ac:dyDescent="0.3">
      <c r="A259" s="2">
        <f t="shared" si="18"/>
        <v>256</v>
      </c>
      <c r="B259" s="262">
        <f t="shared" si="19"/>
        <v>256</v>
      </c>
      <c r="C259" s="265">
        <f t="shared" si="20"/>
        <v>53461</v>
      </c>
      <c r="D259" s="261">
        <f t="shared" si="17"/>
        <v>5</v>
      </c>
      <c r="E259" s="261" t="str">
        <f>IF(ISERROR(MATCH(D259,'Simulador CHIP Final'!$H$16:$H$17,0))=FALSE,"C",IF(ISERROR(MATCH(D259,'Simulador CHIP Final'!$H$18:$H$19,0))=FALSE,"D",""))</f>
        <v/>
      </c>
      <c r="F259" s="264" t="e">
        <f>IF(E259="C",0,IF(E259 ="D",ROUND(1/((1+'Simulador CHIP Final'!$Q$13)^A259),9) * 2,ROUND(1/((1+'Simulador CHIP Final'!$Q$13)^A259),9)))</f>
        <v>#DIV/0!</v>
      </c>
      <c r="G259" s="3" t="e">
        <f t="shared" si="22"/>
        <v>#DIV/0!</v>
      </c>
    </row>
    <row r="260" spans="1:7" ht="13.8" thickBot="1" x14ac:dyDescent="0.3">
      <c r="A260" s="2">
        <f t="shared" si="18"/>
        <v>257</v>
      </c>
      <c r="B260" s="262">
        <f t="shared" si="19"/>
        <v>257</v>
      </c>
      <c r="C260" s="265">
        <f t="shared" si="20"/>
        <v>53492</v>
      </c>
      <c r="D260" s="261">
        <f t="shared" ref="D260:D303" si="23">MONTH(C260)</f>
        <v>6</v>
      </c>
      <c r="E260" s="261" t="str">
        <f>IF(ISERROR(MATCH(D260,'Simulador CHIP Final'!$H$16:$H$17,0))=FALSE,"C",IF(ISERROR(MATCH(D260,'Simulador CHIP Final'!$H$18:$H$19,0))=FALSE,"D",""))</f>
        <v/>
      </c>
      <c r="F260" s="264" t="e">
        <f>IF(E260="C",0,IF(E260 ="D",ROUND(1/((1+'Simulador CHIP Final'!$Q$13)^A260),9) * 2,ROUND(1/((1+'Simulador CHIP Final'!$Q$13)^A260),9)))</f>
        <v>#DIV/0!</v>
      </c>
      <c r="G260" s="3" t="e">
        <f t="shared" si="22"/>
        <v>#DIV/0!</v>
      </c>
    </row>
    <row r="261" spans="1:7" ht="13.8" thickBot="1" x14ac:dyDescent="0.3">
      <c r="A261" s="2">
        <f t="shared" ref="A261:A303" si="24">A260+1</f>
        <v>258</v>
      </c>
      <c r="B261" s="262">
        <f t="shared" ref="B261:B303" si="25">IF(E261&lt;&gt;"C",IF(ISERROR(1+B260)=TRUE,1,1+B260),IF(ISNUMBER(B260),B260,1))</f>
        <v>258</v>
      </c>
      <c r="C261" s="265">
        <f t="shared" ref="C261:C303" si="26">DATE(YEAR(C260) + 1/12,MONTH(C260)+1,DAY(C260))</f>
        <v>53522</v>
      </c>
      <c r="D261" s="261">
        <f t="shared" si="23"/>
        <v>7</v>
      </c>
      <c r="E261" s="261" t="str">
        <f>IF(ISERROR(MATCH(D261,'Simulador CHIP Final'!$H$16:$H$17,0))=FALSE,"C",IF(ISERROR(MATCH(D261,'Simulador CHIP Final'!$H$18:$H$19,0))=FALSE,"D",""))</f>
        <v/>
      </c>
      <c r="F261" s="264" t="e">
        <f>IF(E261="C",0,IF(E261 ="D",ROUND(1/((1+'Simulador CHIP Final'!$Q$13)^A261),9) * 2,ROUND(1/((1+'Simulador CHIP Final'!$Q$13)^A261),9)))</f>
        <v>#DIV/0!</v>
      </c>
      <c r="G261" s="3" t="e">
        <f t="shared" si="22"/>
        <v>#DIV/0!</v>
      </c>
    </row>
    <row r="262" spans="1:7" ht="13.8" thickBot="1" x14ac:dyDescent="0.3">
      <c r="A262" s="2">
        <f t="shared" si="24"/>
        <v>259</v>
      </c>
      <c r="B262" s="262">
        <f t="shared" si="25"/>
        <v>259</v>
      </c>
      <c r="C262" s="265">
        <f t="shared" si="26"/>
        <v>53553</v>
      </c>
      <c r="D262" s="261">
        <f t="shared" si="23"/>
        <v>8</v>
      </c>
      <c r="E262" s="261" t="str">
        <f>IF(ISERROR(MATCH(D262,'Simulador CHIP Final'!$H$16:$H$17,0))=FALSE,"C",IF(ISERROR(MATCH(D262,'Simulador CHIP Final'!$H$18:$H$19,0))=FALSE,"D",""))</f>
        <v/>
      </c>
      <c r="F262" s="264" t="e">
        <f>IF(E262="C",0,IF(E262 ="D",ROUND(1/((1+'Simulador CHIP Final'!$Q$13)^A262),9) * 2,ROUND(1/((1+'Simulador CHIP Final'!$Q$13)^A262),9)))</f>
        <v>#DIV/0!</v>
      </c>
      <c r="G262" s="3" t="e">
        <f t="shared" si="22"/>
        <v>#DIV/0!</v>
      </c>
    </row>
    <row r="263" spans="1:7" ht="13.8" thickBot="1" x14ac:dyDescent="0.3">
      <c r="A263" s="2">
        <f t="shared" si="24"/>
        <v>260</v>
      </c>
      <c r="B263" s="262">
        <f t="shared" si="25"/>
        <v>260</v>
      </c>
      <c r="C263" s="265">
        <f t="shared" si="26"/>
        <v>53584</v>
      </c>
      <c r="D263" s="261">
        <f t="shared" si="23"/>
        <v>9</v>
      </c>
      <c r="E263" s="261" t="str">
        <f>IF(ISERROR(MATCH(D263,'Simulador CHIP Final'!$H$16:$H$17,0))=FALSE,"C",IF(ISERROR(MATCH(D263,'Simulador CHIP Final'!$H$18:$H$19,0))=FALSE,"D",""))</f>
        <v/>
      </c>
      <c r="F263" s="264" t="e">
        <f>IF(E263="C",0,IF(E263 ="D",ROUND(1/((1+'Simulador CHIP Final'!$Q$13)^A263),9) * 2,ROUND(1/((1+'Simulador CHIP Final'!$Q$13)^A263),9)))</f>
        <v>#DIV/0!</v>
      </c>
      <c r="G263" s="3" t="e">
        <f t="shared" si="22"/>
        <v>#DIV/0!</v>
      </c>
    </row>
    <row r="264" spans="1:7" ht="13.8" thickBot="1" x14ac:dyDescent="0.3">
      <c r="A264" s="2">
        <f t="shared" si="24"/>
        <v>261</v>
      </c>
      <c r="B264" s="262">
        <f t="shared" si="25"/>
        <v>261</v>
      </c>
      <c r="C264" s="265">
        <f t="shared" si="26"/>
        <v>53614</v>
      </c>
      <c r="D264" s="261">
        <f t="shared" si="23"/>
        <v>10</v>
      </c>
      <c r="E264" s="261" t="str">
        <f>IF(ISERROR(MATCH(D264,'Simulador CHIP Final'!$H$16:$H$17,0))=FALSE,"C",IF(ISERROR(MATCH(D264,'Simulador CHIP Final'!$H$18:$H$19,0))=FALSE,"D",""))</f>
        <v/>
      </c>
      <c r="F264" s="264" t="e">
        <f>IF(E264="C",0,IF(E264 ="D",ROUND(1/((1+'Simulador CHIP Final'!$Q$13)^A264),9) * 2,ROUND(1/((1+'Simulador CHIP Final'!$Q$13)^A264),9)))</f>
        <v>#DIV/0!</v>
      </c>
      <c r="G264" s="3" t="e">
        <f t="shared" si="22"/>
        <v>#DIV/0!</v>
      </c>
    </row>
    <row r="265" spans="1:7" ht="13.8" thickBot="1" x14ac:dyDescent="0.3">
      <c r="A265" s="2">
        <f t="shared" si="24"/>
        <v>262</v>
      </c>
      <c r="B265" s="262">
        <f t="shared" si="25"/>
        <v>262</v>
      </c>
      <c r="C265" s="265">
        <f t="shared" si="26"/>
        <v>53645</v>
      </c>
      <c r="D265" s="261">
        <f t="shared" si="23"/>
        <v>11</v>
      </c>
      <c r="E265" s="261" t="str">
        <f>IF(ISERROR(MATCH(D265,'Simulador CHIP Final'!$H$16:$H$17,0))=FALSE,"C",IF(ISERROR(MATCH(D265,'Simulador CHIP Final'!$H$18:$H$19,0))=FALSE,"D",""))</f>
        <v/>
      </c>
      <c r="F265" s="264" t="e">
        <f>IF(E265="C",0,IF(E265 ="D",ROUND(1/((1+'Simulador CHIP Final'!$Q$13)^A265),9) * 2,ROUND(1/((1+'Simulador CHIP Final'!$Q$13)^A265),9)))</f>
        <v>#DIV/0!</v>
      </c>
      <c r="G265" s="3" t="e">
        <f t="shared" si="22"/>
        <v>#DIV/0!</v>
      </c>
    </row>
    <row r="266" spans="1:7" ht="13.8" thickBot="1" x14ac:dyDescent="0.3">
      <c r="A266" s="2">
        <f t="shared" si="24"/>
        <v>263</v>
      </c>
      <c r="B266" s="262">
        <f t="shared" si="25"/>
        <v>263</v>
      </c>
      <c r="C266" s="265">
        <f t="shared" si="26"/>
        <v>53675</v>
      </c>
      <c r="D266" s="261">
        <f t="shared" si="23"/>
        <v>12</v>
      </c>
      <c r="E266" s="261" t="str">
        <f>IF(ISERROR(MATCH(D266,'Simulador CHIP Final'!$H$16:$H$17,0))=FALSE,"C",IF(ISERROR(MATCH(D266,'Simulador CHIP Final'!$H$18:$H$19,0))=FALSE,"D",""))</f>
        <v/>
      </c>
      <c r="F266" s="264" t="e">
        <f>IF(E266="C",0,IF(E266 ="D",ROUND(1/((1+'Simulador CHIP Final'!$Q$13)^A266),9) * 2,ROUND(1/((1+'Simulador CHIP Final'!$Q$13)^A266),9)))</f>
        <v>#DIV/0!</v>
      </c>
      <c r="G266" s="3" t="e">
        <f t="shared" si="22"/>
        <v>#DIV/0!</v>
      </c>
    </row>
    <row r="267" spans="1:7" ht="13.8" thickBot="1" x14ac:dyDescent="0.3">
      <c r="A267" s="2">
        <f t="shared" si="24"/>
        <v>264</v>
      </c>
      <c r="B267" s="262">
        <f t="shared" si="25"/>
        <v>264</v>
      </c>
      <c r="C267" s="265">
        <f t="shared" si="26"/>
        <v>53706</v>
      </c>
      <c r="D267" s="261">
        <f t="shared" si="23"/>
        <v>1</v>
      </c>
      <c r="E267" s="261" t="str">
        <f>IF(ISERROR(MATCH(D267,'Simulador CHIP Final'!$H$16:$H$17,0))=FALSE,"C",IF(ISERROR(MATCH(D267,'Simulador CHIP Final'!$H$18:$H$19,0))=FALSE,"D",""))</f>
        <v/>
      </c>
      <c r="F267" s="264" t="e">
        <f>IF(E267="C",0,IF(E267 ="D",ROUND(1/((1+'Simulador CHIP Final'!$Q$13)^A267),9) * 2,ROUND(1/((1+'Simulador CHIP Final'!$Q$13)^A267),9)))</f>
        <v>#DIV/0!</v>
      </c>
      <c r="G267" s="3" t="e">
        <f t="shared" si="22"/>
        <v>#DIV/0!</v>
      </c>
    </row>
    <row r="268" spans="1:7" ht="13.8" thickBot="1" x14ac:dyDescent="0.3">
      <c r="A268" s="2">
        <f t="shared" si="24"/>
        <v>265</v>
      </c>
      <c r="B268" s="262">
        <f t="shared" si="25"/>
        <v>265</v>
      </c>
      <c r="C268" s="265">
        <f t="shared" si="26"/>
        <v>53737</v>
      </c>
      <c r="D268" s="261">
        <f t="shared" si="23"/>
        <v>2</v>
      </c>
      <c r="E268" s="261" t="str">
        <f>IF(ISERROR(MATCH(D268,'Simulador CHIP Final'!$H$16:$H$17,0))=FALSE,"C",IF(ISERROR(MATCH(D268,'Simulador CHIP Final'!$H$18:$H$19,0))=FALSE,"D",""))</f>
        <v/>
      </c>
      <c r="F268" s="264" t="e">
        <f>IF(E268="C",0,IF(E268 ="D",ROUND(1/((1+'Simulador CHIP Final'!$Q$13)^A268),9) * 2,ROUND(1/((1+'Simulador CHIP Final'!$Q$13)^A268),9)))</f>
        <v>#DIV/0!</v>
      </c>
      <c r="G268" s="3" t="e">
        <f t="shared" si="22"/>
        <v>#DIV/0!</v>
      </c>
    </row>
    <row r="269" spans="1:7" ht="13.8" thickBot="1" x14ac:dyDescent="0.3">
      <c r="A269" s="2">
        <f t="shared" si="24"/>
        <v>266</v>
      </c>
      <c r="B269" s="262">
        <f t="shared" si="25"/>
        <v>266</v>
      </c>
      <c r="C269" s="265">
        <f t="shared" si="26"/>
        <v>53765</v>
      </c>
      <c r="D269" s="261">
        <f t="shared" si="23"/>
        <v>3</v>
      </c>
      <c r="E269" s="261" t="str">
        <f>IF(ISERROR(MATCH(D269,'Simulador CHIP Final'!$H$16:$H$17,0))=FALSE,"C",IF(ISERROR(MATCH(D269,'Simulador CHIP Final'!$H$18:$H$19,0))=FALSE,"D",""))</f>
        <v/>
      </c>
      <c r="F269" s="264" t="e">
        <f>IF(E269="C",0,IF(E269 ="D",ROUND(1/((1+'Simulador CHIP Final'!$Q$13)^A269),9) * 2,ROUND(1/((1+'Simulador CHIP Final'!$Q$13)^A269),9)))</f>
        <v>#DIV/0!</v>
      </c>
      <c r="G269" s="3" t="e">
        <f t="shared" si="22"/>
        <v>#DIV/0!</v>
      </c>
    </row>
    <row r="270" spans="1:7" ht="13.8" thickBot="1" x14ac:dyDescent="0.3">
      <c r="A270" s="2">
        <f t="shared" si="24"/>
        <v>267</v>
      </c>
      <c r="B270" s="262">
        <f t="shared" si="25"/>
        <v>267</v>
      </c>
      <c r="C270" s="265">
        <f t="shared" si="26"/>
        <v>53796</v>
      </c>
      <c r="D270" s="261">
        <f t="shared" si="23"/>
        <v>4</v>
      </c>
      <c r="E270" s="261" t="str">
        <f>IF(ISERROR(MATCH(D270,'Simulador CHIP Final'!$H$16:$H$17,0))=FALSE,"C",IF(ISERROR(MATCH(D270,'Simulador CHIP Final'!$H$18:$H$19,0))=FALSE,"D",""))</f>
        <v/>
      </c>
      <c r="F270" s="264" t="e">
        <f>IF(E270="C",0,IF(E270 ="D",ROUND(1/((1+'Simulador CHIP Final'!$Q$13)^A270),9) * 2,ROUND(1/((1+'Simulador CHIP Final'!$Q$13)^A270),9)))</f>
        <v>#DIV/0!</v>
      </c>
      <c r="G270" s="3" t="e">
        <f t="shared" si="22"/>
        <v>#DIV/0!</v>
      </c>
    </row>
    <row r="271" spans="1:7" ht="13.8" thickBot="1" x14ac:dyDescent="0.3">
      <c r="A271" s="2">
        <f t="shared" si="24"/>
        <v>268</v>
      </c>
      <c r="B271" s="262">
        <f t="shared" si="25"/>
        <v>268</v>
      </c>
      <c r="C271" s="265">
        <f t="shared" si="26"/>
        <v>53826</v>
      </c>
      <c r="D271" s="261">
        <f t="shared" si="23"/>
        <v>5</v>
      </c>
      <c r="E271" s="261" t="str">
        <f>IF(ISERROR(MATCH(D271,'Simulador CHIP Final'!$H$16:$H$17,0))=FALSE,"C",IF(ISERROR(MATCH(D271,'Simulador CHIP Final'!$H$18:$H$19,0))=FALSE,"D",""))</f>
        <v/>
      </c>
      <c r="F271" s="264" t="e">
        <f>IF(E271="C",0,IF(E271 ="D",ROUND(1/((1+'Simulador CHIP Final'!$Q$13)^A271),9) * 2,ROUND(1/((1+'Simulador CHIP Final'!$Q$13)^A271),9)))</f>
        <v>#DIV/0!</v>
      </c>
      <c r="G271" s="3" t="e">
        <f t="shared" si="22"/>
        <v>#DIV/0!</v>
      </c>
    </row>
    <row r="272" spans="1:7" ht="13.8" thickBot="1" x14ac:dyDescent="0.3">
      <c r="A272" s="2">
        <f t="shared" si="24"/>
        <v>269</v>
      </c>
      <c r="B272" s="262">
        <f t="shared" si="25"/>
        <v>269</v>
      </c>
      <c r="C272" s="265">
        <f t="shared" si="26"/>
        <v>53857</v>
      </c>
      <c r="D272" s="261">
        <f t="shared" si="23"/>
        <v>6</v>
      </c>
      <c r="E272" s="261" t="str">
        <f>IF(ISERROR(MATCH(D272,'Simulador CHIP Final'!$H$16:$H$17,0))=FALSE,"C",IF(ISERROR(MATCH(D272,'Simulador CHIP Final'!$H$18:$H$19,0))=FALSE,"D",""))</f>
        <v/>
      </c>
      <c r="F272" s="264" t="e">
        <f>IF(E272="C",0,IF(E272 ="D",ROUND(1/((1+'Simulador CHIP Final'!$Q$13)^A272),9) * 2,ROUND(1/((1+'Simulador CHIP Final'!$Q$13)^A272),9)))</f>
        <v>#DIV/0!</v>
      </c>
      <c r="G272" s="3" t="e">
        <f t="shared" si="22"/>
        <v>#DIV/0!</v>
      </c>
    </row>
    <row r="273" spans="1:7" ht="13.8" thickBot="1" x14ac:dyDescent="0.3">
      <c r="A273" s="2">
        <f t="shared" si="24"/>
        <v>270</v>
      </c>
      <c r="B273" s="262">
        <f t="shared" si="25"/>
        <v>270</v>
      </c>
      <c r="C273" s="265">
        <f t="shared" si="26"/>
        <v>53887</v>
      </c>
      <c r="D273" s="261">
        <f t="shared" si="23"/>
        <v>7</v>
      </c>
      <c r="E273" s="261" t="str">
        <f>IF(ISERROR(MATCH(D273,'Simulador CHIP Final'!$H$16:$H$17,0))=FALSE,"C",IF(ISERROR(MATCH(D273,'Simulador CHIP Final'!$H$18:$H$19,0))=FALSE,"D",""))</f>
        <v/>
      </c>
      <c r="F273" s="264" t="e">
        <f>IF(E273="C",0,IF(E273 ="D",ROUND(1/((1+'Simulador CHIP Final'!$Q$13)^A273),9) * 2,ROUND(1/((1+'Simulador CHIP Final'!$Q$13)^A273),9)))</f>
        <v>#DIV/0!</v>
      </c>
      <c r="G273" s="3" t="e">
        <f t="shared" si="22"/>
        <v>#DIV/0!</v>
      </c>
    </row>
    <row r="274" spans="1:7" ht="13.8" thickBot="1" x14ac:dyDescent="0.3">
      <c r="A274" s="2">
        <f t="shared" si="24"/>
        <v>271</v>
      </c>
      <c r="B274" s="262">
        <f t="shared" si="25"/>
        <v>271</v>
      </c>
      <c r="C274" s="265">
        <f t="shared" si="26"/>
        <v>53918</v>
      </c>
      <c r="D274" s="261">
        <f t="shared" si="23"/>
        <v>8</v>
      </c>
      <c r="E274" s="261" t="str">
        <f>IF(ISERROR(MATCH(D274,'Simulador CHIP Final'!$H$16:$H$17,0))=FALSE,"C",IF(ISERROR(MATCH(D274,'Simulador CHIP Final'!$H$18:$H$19,0))=FALSE,"D",""))</f>
        <v/>
      </c>
      <c r="F274" s="264" t="e">
        <f>IF(E274="C",0,IF(E274 ="D",ROUND(1/((1+'Simulador CHIP Final'!$Q$13)^A274),9) * 2,ROUND(1/((1+'Simulador CHIP Final'!$Q$13)^A274),9)))</f>
        <v>#DIV/0!</v>
      </c>
      <c r="G274" s="3" t="e">
        <f t="shared" ref="G274:G303" si="27">G273+ROUND(F274,9)</f>
        <v>#DIV/0!</v>
      </c>
    </row>
    <row r="275" spans="1:7" ht="13.8" thickBot="1" x14ac:dyDescent="0.3">
      <c r="A275" s="2">
        <f t="shared" si="24"/>
        <v>272</v>
      </c>
      <c r="B275" s="262">
        <f t="shared" si="25"/>
        <v>272</v>
      </c>
      <c r="C275" s="265">
        <f t="shared" si="26"/>
        <v>53949</v>
      </c>
      <c r="D275" s="261">
        <f t="shared" si="23"/>
        <v>9</v>
      </c>
      <c r="E275" s="261" t="str">
        <f>IF(ISERROR(MATCH(D275,'Simulador CHIP Final'!$H$16:$H$17,0))=FALSE,"C",IF(ISERROR(MATCH(D275,'Simulador CHIP Final'!$H$18:$H$19,0))=FALSE,"D",""))</f>
        <v/>
      </c>
      <c r="F275" s="264" t="e">
        <f>IF(E275="C",0,IF(E275 ="D",ROUND(1/((1+'Simulador CHIP Final'!$Q$13)^A275),9) * 2,ROUND(1/((1+'Simulador CHIP Final'!$Q$13)^A275),9)))</f>
        <v>#DIV/0!</v>
      </c>
      <c r="G275" s="3" t="e">
        <f t="shared" si="27"/>
        <v>#DIV/0!</v>
      </c>
    </row>
    <row r="276" spans="1:7" ht="13.8" thickBot="1" x14ac:dyDescent="0.3">
      <c r="A276" s="2">
        <f t="shared" si="24"/>
        <v>273</v>
      </c>
      <c r="B276" s="262">
        <f t="shared" si="25"/>
        <v>273</v>
      </c>
      <c r="C276" s="265">
        <f t="shared" si="26"/>
        <v>53979</v>
      </c>
      <c r="D276" s="261">
        <f t="shared" si="23"/>
        <v>10</v>
      </c>
      <c r="E276" s="261" t="str">
        <f>IF(ISERROR(MATCH(D276,'Simulador CHIP Final'!$H$16:$H$17,0))=FALSE,"C",IF(ISERROR(MATCH(D276,'Simulador CHIP Final'!$H$18:$H$19,0))=FALSE,"D",""))</f>
        <v/>
      </c>
      <c r="F276" s="264" t="e">
        <f>IF(E276="C",0,IF(E276 ="D",ROUND(1/((1+'Simulador CHIP Final'!$Q$13)^A276),9) * 2,ROUND(1/((1+'Simulador CHIP Final'!$Q$13)^A276),9)))</f>
        <v>#DIV/0!</v>
      </c>
      <c r="G276" s="3" t="e">
        <f t="shared" si="27"/>
        <v>#DIV/0!</v>
      </c>
    </row>
    <row r="277" spans="1:7" ht="13.8" thickBot="1" x14ac:dyDescent="0.3">
      <c r="A277" s="2">
        <f t="shared" si="24"/>
        <v>274</v>
      </c>
      <c r="B277" s="262">
        <f t="shared" si="25"/>
        <v>274</v>
      </c>
      <c r="C277" s="265">
        <f t="shared" si="26"/>
        <v>54010</v>
      </c>
      <c r="D277" s="261">
        <f t="shared" si="23"/>
        <v>11</v>
      </c>
      <c r="E277" s="261" t="str">
        <f>IF(ISERROR(MATCH(D277,'Simulador CHIP Final'!$H$16:$H$17,0))=FALSE,"C",IF(ISERROR(MATCH(D277,'Simulador CHIP Final'!$H$18:$H$19,0))=FALSE,"D",""))</f>
        <v/>
      </c>
      <c r="F277" s="264" t="e">
        <f>IF(E277="C",0,IF(E277 ="D",ROUND(1/((1+'Simulador CHIP Final'!$Q$13)^A277),9) * 2,ROUND(1/((1+'Simulador CHIP Final'!$Q$13)^A277),9)))</f>
        <v>#DIV/0!</v>
      </c>
      <c r="G277" s="3" t="e">
        <f t="shared" si="27"/>
        <v>#DIV/0!</v>
      </c>
    </row>
    <row r="278" spans="1:7" ht="13.8" thickBot="1" x14ac:dyDescent="0.3">
      <c r="A278" s="2">
        <f t="shared" si="24"/>
        <v>275</v>
      </c>
      <c r="B278" s="262">
        <f t="shared" si="25"/>
        <v>275</v>
      </c>
      <c r="C278" s="265">
        <f t="shared" si="26"/>
        <v>54040</v>
      </c>
      <c r="D278" s="261">
        <f t="shared" si="23"/>
        <v>12</v>
      </c>
      <c r="E278" s="261" t="str">
        <f>IF(ISERROR(MATCH(D278,'Simulador CHIP Final'!$H$16:$H$17,0))=FALSE,"C",IF(ISERROR(MATCH(D278,'Simulador CHIP Final'!$H$18:$H$19,0))=FALSE,"D",""))</f>
        <v/>
      </c>
      <c r="F278" s="264" t="e">
        <f>IF(E278="C",0,IF(E278 ="D",ROUND(1/((1+'Simulador CHIP Final'!$Q$13)^A278),9) * 2,ROUND(1/((1+'Simulador CHIP Final'!$Q$13)^A278),9)))</f>
        <v>#DIV/0!</v>
      </c>
      <c r="G278" s="3" t="e">
        <f t="shared" si="27"/>
        <v>#DIV/0!</v>
      </c>
    </row>
    <row r="279" spans="1:7" ht="13.8" thickBot="1" x14ac:dyDescent="0.3">
      <c r="A279" s="2">
        <f t="shared" si="24"/>
        <v>276</v>
      </c>
      <c r="B279" s="262">
        <f t="shared" si="25"/>
        <v>276</v>
      </c>
      <c r="C279" s="265">
        <f t="shared" si="26"/>
        <v>54071</v>
      </c>
      <c r="D279" s="261">
        <f t="shared" si="23"/>
        <v>1</v>
      </c>
      <c r="E279" s="261" t="str">
        <f>IF(ISERROR(MATCH(D279,'Simulador CHIP Final'!$H$16:$H$17,0))=FALSE,"C",IF(ISERROR(MATCH(D279,'Simulador CHIP Final'!$H$18:$H$19,0))=FALSE,"D",""))</f>
        <v/>
      </c>
      <c r="F279" s="264" t="e">
        <f>IF(E279="C",0,IF(E279 ="D",ROUND(1/((1+'Simulador CHIP Final'!$Q$13)^A279),9) * 2,ROUND(1/((1+'Simulador CHIP Final'!$Q$13)^A279),9)))</f>
        <v>#DIV/0!</v>
      </c>
      <c r="G279" s="3" t="e">
        <f t="shared" si="27"/>
        <v>#DIV/0!</v>
      </c>
    </row>
    <row r="280" spans="1:7" ht="13.8" thickBot="1" x14ac:dyDescent="0.3">
      <c r="A280" s="2">
        <f t="shared" si="24"/>
        <v>277</v>
      </c>
      <c r="B280" s="262">
        <f t="shared" si="25"/>
        <v>277</v>
      </c>
      <c r="C280" s="265">
        <f t="shared" si="26"/>
        <v>54102</v>
      </c>
      <c r="D280" s="261">
        <f t="shared" si="23"/>
        <v>2</v>
      </c>
      <c r="E280" s="261" t="str">
        <f>IF(ISERROR(MATCH(D280,'Simulador CHIP Final'!$H$16:$H$17,0))=FALSE,"C",IF(ISERROR(MATCH(D280,'Simulador CHIP Final'!$H$18:$H$19,0))=FALSE,"D",""))</f>
        <v/>
      </c>
      <c r="F280" s="264" t="e">
        <f>IF(E280="C",0,IF(E280 ="D",ROUND(1/((1+'Simulador CHIP Final'!$Q$13)^A280),9) * 2,ROUND(1/((1+'Simulador CHIP Final'!$Q$13)^A280),9)))</f>
        <v>#DIV/0!</v>
      </c>
      <c r="G280" s="3" t="e">
        <f t="shared" si="27"/>
        <v>#DIV/0!</v>
      </c>
    </row>
    <row r="281" spans="1:7" ht="13.8" thickBot="1" x14ac:dyDescent="0.3">
      <c r="A281" s="2">
        <f t="shared" si="24"/>
        <v>278</v>
      </c>
      <c r="B281" s="262">
        <f t="shared" si="25"/>
        <v>278</v>
      </c>
      <c r="C281" s="265">
        <f t="shared" si="26"/>
        <v>54131</v>
      </c>
      <c r="D281" s="261">
        <f t="shared" si="23"/>
        <v>3</v>
      </c>
      <c r="E281" s="261" t="str">
        <f>IF(ISERROR(MATCH(D281,'Simulador CHIP Final'!$H$16:$H$17,0))=FALSE,"C",IF(ISERROR(MATCH(D281,'Simulador CHIP Final'!$H$18:$H$19,0))=FALSE,"D",""))</f>
        <v/>
      </c>
      <c r="F281" s="264" t="e">
        <f>IF(E281="C",0,IF(E281 ="D",ROUND(1/((1+'Simulador CHIP Final'!$Q$13)^A281),9) * 2,ROUND(1/((1+'Simulador CHIP Final'!$Q$13)^A281),9)))</f>
        <v>#DIV/0!</v>
      </c>
      <c r="G281" s="3" t="e">
        <f t="shared" si="27"/>
        <v>#DIV/0!</v>
      </c>
    </row>
    <row r="282" spans="1:7" ht="13.8" thickBot="1" x14ac:dyDescent="0.3">
      <c r="A282" s="2">
        <f t="shared" si="24"/>
        <v>279</v>
      </c>
      <c r="B282" s="262">
        <f t="shared" si="25"/>
        <v>279</v>
      </c>
      <c r="C282" s="265">
        <f t="shared" si="26"/>
        <v>54162</v>
      </c>
      <c r="D282" s="261">
        <f t="shared" si="23"/>
        <v>4</v>
      </c>
      <c r="E282" s="261" t="str">
        <f>IF(ISERROR(MATCH(D282,'Simulador CHIP Final'!$H$16:$H$17,0))=FALSE,"C",IF(ISERROR(MATCH(D282,'Simulador CHIP Final'!$H$18:$H$19,0))=FALSE,"D",""))</f>
        <v/>
      </c>
      <c r="F282" s="264" t="e">
        <f>IF(E282="C",0,IF(E282 ="D",ROUND(1/((1+'Simulador CHIP Final'!$Q$13)^A282),9) * 2,ROUND(1/((1+'Simulador CHIP Final'!$Q$13)^A282),9)))</f>
        <v>#DIV/0!</v>
      </c>
      <c r="G282" s="3" t="e">
        <f t="shared" si="27"/>
        <v>#DIV/0!</v>
      </c>
    </row>
    <row r="283" spans="1:7" ht="13.8" thickBot="1" x14ac:dyDescent="0.3">
      <c r="A283" s="2">
        <f t="shared" si="24"/>
        <v>280</v>
      </c>
      <c r="B283" s="262">
        <f t="shared" si="25"/>
        <v>280</v>
      </c>
      <c r="C283" s="265">
        <f t="shared" si="26"/>
        <v>54192</v>
      </c>
      <c r="D283" s="261">
        <f t="shared" si="23"/>
        <v>5</v>
      </c>
      <c r="E283" s="261" t="str">
        <f>IF(ISERROR(MATCH(D283,'Simulador CHIP Final'!$H$16:$H$17,0))=FALSE,"C",IF(ISERROR(MATCH(D283,'Simulador CHIP Final'!$H$18:$H$19,0))=FALSE,"D",""))</f>
        <v/>
      </c>
      <c r="F283" s="264" t="e">
        <f>IF(E283="C",0,IF(E283 ="D",ROUND(1/((1+'Simulador CHIP Final'!$Q$13)^A283),9) * 2,ROUND(1/((1+'Simulador CHIP Final'!$Q$13)^A283),9)))</f>
        <v>#DIV/0!</v>
      </c>
      <c r="G283" s="3" t="e">
        <f t="shared" si="27"/>
        <v>#DIV/0!</v>
      </c>
    </row>
    <row r="284" spans="1:7" ht="13.8" thickBot="1" x14ac:dyDescent="0.3">
      <c r="A284" s="2">
        <f t="shared" si="24"/>
        <v>281</v>
      </c>
      <c r="B284" s="262">
        <f t="shared" si="25"/>
        <v>281</v>
      </c>
      <c r="C284" s="265">
        <f t="shared" si="26"/>
        <v>54223</v>
      </c>
      <c r="D284" s="261">
        <f t="shared" si="23"/>
        <v>6</v>
      </c>
      <c r="E284" s="261" t="str">
        <f>IF(ISERROR(MATCH(D284,'Simulador CHIP Final'!$H$16:$H$17,0))=FALSE,"C",IF(ISERROR(MATCH(D284,'Simulador CHIP Final'!$H$18:$H$19,0))=FALSE,"D",""))</f>
        <v/>
      </c>
      <c r="F284" s="264" t="e">
        <f>IF(E284="C",0,IF(E284 ="D",ROUND(1/((1+'Simulador CHIP Final'!$Q$13)^A284),9) * 2,ROUND(1/((1+'Simulador CHIP Final'!$Q$13)^A284),9)))</f>
        <v>#DIV/0!</v>
      </c>
      <c r="G284" s="3" t="e">
        <f t="shared" si="27"/>
        <v>#DIV/0!</v>
      </c>
    </row>
    <row r="285" spans="1:7" ht="13.8" thickBot="1" x14ac:dyDescent="0.3">
      <c r="A285" s="2">
        <f t="shared" si="24"/>
        <v>282</v>
      </c>
      <c r="B285" s="262">
        <f t="shared" si="25"/>
        <v>282</v>
      </c>
      <c r="C285" s="265">
        <f t="shared" si="26"/>
        <v>54253</v>
      </c>
      <c r="D285" s="261">
        <f t="shared" si="23"/>
        <v>7</v>
      </c>
      <c r="E285" s="261" t="str">
        <f>IF(ISERROR(MATCH(D285,'Simulador CHIP Final'!$H$16:$H$17,0))=FALSE,"C",IF(ISERROR(MATCH(D285,'Simulador CHIP Final'!$H$18:$H$19,0))=FALSE,"D",""))</f>
        <v/>
      </c>
      <c r="F285" s="264" t="e">
        <f>IF(E285="C",0,IF(E285 ="D",ROUND(1/((1+'Simulador CHIP Final'!$Q$13)^A285),9) * 2,ROUND(1/((1+'Simulador CHIP Final'!$Q$13)^A285),9)))</f>
        <v>#DIV/0!</v>
      </c>
      <c r="G285" s="3" t="e">
        <f t="shared" si="27"/>
        <v>#DIV/0!</v>
      </c>
    </row>
    <row r="286" spans="1:7" ht="13.8" thickBot="1" x14ac:dyDescent="0.3">
      <c r="A286" s="2">
        <f t="shared" si="24"/>
        <v>283</v>
      </c>
      <c r="B286" s="262">
        <f t="shared" si="25"/>
        <v>283</v>
      </c>
      <c r="C286" s="265">
        <f t="shared" si="26"/>
        <v>54284</v>
      </c>
      <c r="D286" s="261">
        <f t="shared" si="23"/>
        <v>8</v>
      </c>
      <c r="E286" s="261" t="str">
        <f>IF(ISERROR(MATCH(D286,'Simulador CHIP Final'!$H$16:$H$17,0))=FALSE,"C",IF(ISERROR(MATCH(D286,'Simulador CHIP Final'!$H$18:$H$19,0))=FALSE,"D",""))</f>
        <v/>
      </c>
      <c r="F286" s="264" t="e">
        <f>IF(E286="C",0,IF(E286 ="D",ROUND(1/((1+'Simulador CHIP Final'!$Q$13)^A286),9) * 2,ROUND(1/((1+'Simulador CHIP Final'!$Q$13)^A286),9)))</f>
        <v>#DIV/0!</v>
      </c>
      <c r="G286" s="3" t="e">
        <f t="shared" si="27"/>
        <v>#DIV/0!</v>
      </c>
    </row>
    <row r="287" spans="1:7" ht="13.8" thickBot="1" x14ac:dyDescent="0.3">
      <c r="A287" s="2">
        <f t="shared" si="24"/>
        <v>284</v>
      </c>
      <c r="B287" s="262">
        <f t="shared" si="25"/>
        <v>284</v>
      </c>
      <c r="C287" s="265">
        <f t="shared" si="26"/>
        <v>54315</v>
      </c>
      <c r="D287" s="261">
        <f t="shared" si="23"/>
        <v>9</v>
      </c>
      <c r="E287" s="261" t="str">
        <f>IF(ISERROR(MATCH(D287,'Simulador CHIP Final'!$H$16:$H$17,0))=FALSE,"C",IF(ISERROR(MATCH(D287,'Simulador CHIP Final'!$H$18:$H$19,0))=FALSE,"D",""))</f>
        <v/>
      </c>
      <c r="F287" s="264" t="e">
        <f>IF(E287="C",0,IF(E287 ="D",ROUND(1/((1+'Simulador CHIP Final'!$Q$13)^A287),9) * 2,ROUND(1/((1+'Simulador CHIP Final'!$Q$13)^A287),9)))</f>
        <v>#DIV/0!</v>
      </c>
      <c r="G287" s="3" t="e">
        <f t="shared" si="27"/>
        <v>#DIV/0!</v>
      </c>
    </row>
    <row r="288" spans="1:7" ht="13.8" thickBot="1" x14ac:dyDescent="0.3">
      <c r="A288" s="2">
        <f t="shared" si="24"/>
        <v>285</v>
      </c>
      <c r="B288" s="262">
        <f t="shared" si="25"/>
        <v>285</v>
      </c>
      <c r="C288" s="265">
        <f t="shared" si="26"/>
        <v>54345</v>
      </c>
      <c r="D288" s="261">
        <f t="shared" si="23"/>
        <v>10</v>
      </c>
      <c r="E288" s="261" t="str">
        <f>IF(ISERROR(MATCH(D288,'Simulador CHIP Final'!$H$16:$H$17,0))=FALSE,"C",IF(ISERROR(MATCH(D288,'Simulador CHIP Final'!$H$18:$H$19,0))=FALSE,"D",""))</f>
        <v/>
      </c>
      <c r="F288" s="264" t="e">
        <f>IF(E288="C",0,IF(E288 ="D",ROUND(1/((1+'Simulador CHIP Final'!$Q$13)^A288),9) * 2,ROUND(1/((1+'Simulador CHIP Final'!$Q$13)^A288),9)))</f>
        <v>#DIV/0!</v>
      </c>
      <c r="G288" s="3" t="e">
        <f t="shared" si="27"/>
        <v>#DIV/0!</v>
      </c>
    </row>
    <row r="289" spans="1:7" ht="13.8" thickBot="1" x14ac:dyDescent="0.3">
      <c r="A289" s="2">
        <f t="shared" si="24"/>
        <v>286</v>
      </c>
      <c r="B289" s="262">
        <f t="shared" si="25"/>
        <v>286</v>
      </c>
      <c r="C289" s="265">
        <f t="shared" si="26"/>
        <v>54376</v>
      </c>
      <c r="D289" s="261">
        <f t="shared" si="23"/>
        <v>11</v>
      </c>
      <c r="E289" s="261" t="str">
        <f>IF(ISERROR(MATCH(D289,'Simulador CHIP Final'!$H$16:$H$17,0))=FALSE,"C",IF(ISERROR(MATCH(D289,'Simulador CHIP Final'!$H$18:$H$19,0))=FALSE,"D",""))</f>
        <v/>
      </c>
      <c r="F289" s="264" t="e">
        <f>IF(E289="C",0,IF(E289 ="D",ROUND(1/((1+'Simulador CHIP Final'!$Q$13)^A289),9) * 2,ROUND(1/((1+'Simulador CHIP Final'!$Q$13)^A289),9)))</f>
        <v>#DIV/0!</v>
      </c>
      <c r="G289" s="3" t="e">
        <f t="shared" si="27"/>
        <v>#DIV/0!</v>
      </c>
    </row>
    <row r="290" spans="1:7" ht="13.8" thickBot="1" x14ac:dyDescent="0.3">
      <c r="A290" s="2">
        <f t="shared" si="24"/>
        <v>287</v>
      </c>
      <c r="B290" s="262">
        <f t="shared" si="25"/>
        <v>287</v>
      </c>
      <c r="C290" s="265">
        <f t="shared" si="26"/>
        <v>54406</v>
      </c>
      <c r="D290" s="261">
        <f t="shared" si="23"/>
        <v>12</v>
      </c>
      <c r="E290" s="261" t="str">
        <f>IF(ISERROR(MATCH(D290,'Simulador CHIP Final'!$H$16:$H$17,0))=FALSE,"C",IF(ISERROR(MATCH(D290,'Simulador CHIP Final'!$H$18:$H$19,0))=FALSE,"D",""))</f>
        <v/>
      </c>
      <c r="F290" s="264" t="e">
        <f>IF(E290="C",0,IF(E290 ="D",ROUND(1/((1+'Simulador CHIP Final'!$Q$13)^A290),9) * 2,ROUND(1/((1+'Simulador CHIP Final'!$Q$13)^A290),9)))</f>
        <v>#DIV/0!</v>
      </c>
      <c r="G290" s="3" t="e">
        <f t="shared" si="27"/>
        <v>#DIV/0!</v>
      </c>
    </row>
    <row r="291" spans="1:7" ht="13.8" thickBot="1" x14ac:dyDescent="0.3">
      <c r="A291" s="2">
        <f t="shared" si="24"/>
        <v>288</v>
      </c>
      <c r="B291" s="262">
        <f t="shared" si="25"/>
        <v>288</v>
      </c>
      <c r="C291" s="265">
        <f t="shared" si="26"/>
        <v>54437</v>
      </c>
      <c r="D291" s="261">
        <f t="shared" si="23"/>
        <v>1</v>
      </c>
      <c r="E291" s="261" t="str">
        <f>IF(ISERROR(MATCH(D291,'Simulador CHIP Final'!$H$16:$H$17,0))=FALSE,"C",IF(ISERROR(MATCH(D291,'Simulador CHIP Final'!$H$18:$H$19,0))=FALSE,"D",""))</f>
        <v/>
      </c>
      <c r="F291" s="264" t="e">
        <f>IF(E291="C",0,IF(E291 ="D",ROUND(1/((1+'Simulador CHIP Final'!$Q$13)^A291),9) * 2,ROUND(1/((1+'Simulador CHIP Final'!$Q$13)^A291),9)))</f>
        <v>#DIV/0!</v>
      </c>
      <c r="G291" s="3" t="e">
        <f t="shared" si="27"/>
        <v>#DIV/0!</v>
      </c>
    </row>
    <row r="292" spans="1:7" ht="13.8" thickBot="1" x14ac:dyDescent="0.3">
      <c r="A292" s="2">
        <f t="shared" si="24"/>
        <v>289</v>
      </c>
      <c r="B292" s="262">
        <f t="shared" si="25"/>
        <v>289</v>
      </c>
      <c r="C292" s="265">
        <f t="shared" si="26"/>
        <v>54468</v>
      </c>
      <c r="D292" s="261">
        <f t="shared" si="23"/>
        <v>2</v>
      </c>
      <c r="E292" s="261" t="str">
        <f>IF(ISERROR(MATCH(D292,'Simulador CHIP Final'!$H$16:$H$17,0))=FALSE,"C",IF(ISERROR(MATCH(D292,'Simulador CHIP Final'!$H$18:$H$19,0))=FALSE,"D",""))</f>
        <v/>
      </c>
      <c r="F292" s="264" t="e">
        <f>IF(E292="C",0,IF(E292 ="D",ROUND(1/((1+'Simulador CHIP Final'!$Q$13)^A292),9) * 2,ROUND(1/((1+'Simulador CHIP Final'!$Q$13)^A292),9)))</f>
        <v>#DIV/0!</v>
      </c>
      <c r="G292" s="3" t="e">
        <f t="shared" si="27"/>
        <v>#DIV/0!</v>
      </c>
    </row>
    <row r="293" spans="1:7" ht="13.8" thickBot="1" x14ac:dyDescent="0.3">
      <c r="A293" s="2">
        <f t="shared" si="24"/>
        <v>290</v>
      </c>
      <c r="B293" s="262">
        <f t="shared" si="25"/>
        <v>290</v>
      </c>
      <c r="C293" s="265">
        <f t="shared" si="26"/>
        <v>54496</v>
      </c>
      <c r="D293" s="261">
        <f t="shared" si="23"/>
        <v>3</v>
      </c>
      <c r="E293" s="261" t="str">
        <f>IF(ISERROR(MATCH(D293,'Simulador CHIP Final'!$H$16:$H$17,0))=FALSE,"C",IF(ISERROR(MATCH(D293,'Simulador CHIP Final'!$H$18:$H$19,0))=FALSE,"D",""))</f>
        <v/>
      </c>
      <c r="F293" s="264" t="e">
        <f>IF(E293="C",0,IF(E293 ="D",ROUND(1/((1+'Simulador CHIP Final'!$Q$13)^A293),9) * 2,ROUND(1/((1+'Simulador CHIP Final'!$Q$13)^A293),9)))</f>
        <v>#DIV/0!</v>
      </c>
      <c r="G293" s="3" t="e">
        <f t="shared" si="27"/>
        <v>#DIV/0!</v>
      </c>
    </row>
    <row r="294" spans="1:7" ht="13.8" thickBot="1" x14ac:dyDescent="0.3">
      <c r="A294" s="2">
        <f t="shared" si="24"/>
        <v>291</v>
      </c>
      <c r="B294" s="262">
        <f t="shared" si="25"/>
        <v>291</v>
      </c>
      <c r="C294" s="265">
        <f t="shared" si="26"/>
        <v>54527</v>
      </c>
      <c r="D294" s="261">
        <f t="shared" si="23"/>
        <v>4</v>
      </c>
      <c r="E294" s="261" t="str">
        <f>IF(ISERROR(MATCH(D294,'Simulador CHIP Final'!$H$16:$H$17,0))=FALSE,"C",IF(ISERROR(MATCH(D294,'Simulador CHIP Final'!$H$18:$H$19,0))=FALSE,"D",""))</f>
        <v/>
      </c>
      <c r="F294" s="264" t="e">
        <f>IF(E294="C",0,IF(E294 ="D",ROUND(1/((1+'Simulador CHIP Final'!$Q$13)^A294),9) * 2,ROUND(1/((1+'Simulador CHIP Final'!$Q$13)^A294),9)))</f>
        <v>#DIV/0!</v>
      </c>
      <c r="G294" s="3" t="e">
        <f t="shared" si="27"/>
        <v>#DIV/0!</v>
      </c>
    </row>
    <row r="295" spans="1:7" ht="13.8" thickBot="1" x14ac:dyDescent="0.3">
      <c r="A295" s="2">
        <f t="shared" si="24"/>
        <v>292</v>
      </c>
      <c r="B295" s="262">
        <f t="shared" si="25"/>
        <v>292</v>
      </c>
      <c r="C295" s="265">
        <f t="shared" si="26"/>
        <v>54557</v>
      </c>
      <c r="D295" s="261">
        <f t="shared" si="23"/>
        <v>5</v>
      </c>
      <c r="E295" s="261" t="str">
        <f>IF(ISERROR(MATCH(D295,'Simulador CHIP Final'!$H$16:$H$17,0))=FALSE,"C",IF(ISERROR(MATCH(D295,'Simulador CHIP Final'!$H$18:$H$19,0))=FALSE,"D",""))</f>
        <v/>
      </c>
      <c r="F295" s="264" t="e">
        <f>IF(E295="C",0,IF(E295 ="D",ROUND(1/((1+'Simulador CHIP Final'!$Q$13)^A295),9) * 2,ROUND(1/((1+'Simulador CHIP Final'!$Q$13)^A295),9)))</f>
        <v>#DIV/0!</v>
      </c>
      <c r="G295" s="3" t="e">
        <f t="shared" si="27"/>
        <v>#DIV/0!</v>
      </c>
    </row>
    <row r="296" spans="1:7" ht="13.8" thickBot="1" x14ac:dyDescent="0.3">
      <c r="A296" s="2">
        <f t="shared" si="24"/>
        <v>293</v>
      </c>
      <c r="B296" s="262">
        <f t="shared" si="25"/>
        <v>293</v>
      </c>
      <c r="C296" s="265">
        <f t="shared" si="26"/>
        <v>54588</v>
      </c>
      <c r="D296" s="261">
        <f t="shared" si="23"/>
        <v>6</v>
      </c>
      <c r="E296" s="261" t="str">
        <f>IF(ISERROR(MATCH(D296,'Simulador CHIP Final'!$H$16:$H$17,0))=FALSE,"C",IF(ISERROR(MATCH(D296,'Simulador CHIP Final'!$H$18:$H$19,0))=FALSE,"D",""))</f>
        <v/>
      </c>
      <c r="F296" s="264" t="e">
        <f>IF(E296="C",0,IF(E296 ="D",ROUND(1/((1+'Simulador CHIP Final'!$Q$13)^A296),9) * 2,ROUND(1/((1+'Simulador CHIP Final'!$Q$13)^A296),9)))</f>
        <v>#DIV/0!</v>
      </c>
      <c r="G296" s="3" t="e">
        <f t="shared" si="27"/>
        <v>#DIV/0!</v>
      </c>
    </row>
    <row r="297" spans="1:7" ht="13.8" thickBot="1" x14ac:dyDescent="0.3">
      <c r="A297" s="2">
        <f t="shared" si="24"/>
        <v>294</v>
      </c>
      <c r="B297" s="262">
        <f t="shared" si="25"/>
        <v>294</v>
      </c>
      <c r="C297" s="265">
        <f t="shared" si="26"/>
        <v>54618</v>
      </c>
      <c r="D297" s="261">
        <f t="shared" si="23"/>
        <v>7</v>
      </c>
      <c r="E297" s="261" t="str">
        <f>IF(ISERROR(MATCH(D297,'Simulador CHIP Final'!$H$16:$H$17,0))=FALSE,"C",IF(ISERROR(MATCH(D297,'Simulador CHIP Final'!$H$18:$H$19,0))=FALSE,"D",""))</f>
        <v/>
      </c>
      <c r="F297" s="264" t="e">
        <f>IF(E297="C",0,IF(E297 ="D",ROUND(1/((1+'Simulador CHIP Final'!$Q$13)^A297),9) * 2,ROUND(1/((1+'Simulador CHIP Final'!$Q$13)^A297),9)))</f>
        <v>#DIV/0!</v>
      </c>
      <c r="G297" s="3" t="e">
        <f t="shared" si="27"/>
        <v>#DIV/0!</v>
      </c>
    </row>
    <row r="298" spans="1:7" ht="13.8" thickBot="1" x14ac:dyDescent="0.3">
      <c r="A298" s="2">
        <f t="shared" si="24"/>
        <v>295</v>
      </c>
      <c r="B298" s="262">
        <f t="shared" si="25"/>
        <v>295</v>
      </c>
      <c r="C298" s="265">
        <f t="shared" si="26"/>
        <v>54649</v>
      </c>
      <c r="D298" s="261">
        <f t="shared" si="23"/>
        <v>8</v>
      </c>
      <c r="E298" s="261" t="str">
        <f>IF(ISERROR(MATCH(D298,'Simulador CHIP Final'!$H$16:$H$17,0))=FALSE,"C",IF(ISERROR(MATCH(D298,'Simulador CHIP Final'!$H$18:$H$19,0))=FALSE,"D",""))</f>
        <v/>
      </c>
      <c r="F298" s="264" t="e">
        <f>IF(E298="C",0,IF(E298 ="D",ROUND(1/((1+'Simulador CHIP Final'!$Q$13)^A298),9) * 2,ROUND(1/((1+'Simulador CHIP Final'!$Q$13)^A298),9)))</f>
        <v>#DIV/0!</v>
      </c>
      <c r="G298" s="3" t="e">
        <f t="shared" si="27"/>
        <v>#DIV/0!</v>
      </c>
    </row>
    <row r="299" spans="1:7" ht="13.8" thickBot="1" x14ac:dyDescent="0.3">
      <c r="A299" s="2">
        <f t="shared" si="24"/>
        <v>296</v>
      </c>
      <c r="B299" s="262">
        <f t="shared" si="25"/>
        <v>296</v>
      </c>
      <c r="C299" s="265">
        <f t="shared" si="26"/>
        <v>54680</v>
      </c>
      <c r="D299" s="261">
        <f t="shared" si="23"/>
        <v>9</v>
      </c>
      <c r="E299" s="261" t="str">
        <f>IF(ISERROR(MATCH(D299,'Simulador CHIP Final'!$H$16:$H$17,0))=FALSE,"C",IF(ISERROR(MATCH(D299,'Simulador CHIP Final'!$H$18:$H$19,0))=FALSE,"D",""))</f>
        <v/>
      </c>
      <c r="F299" s="264" t="e">
        <f>IF(E299="C",0,IF(E299 ="D",ROUND(1/((1+'Simulador CHIP Final'!$Q$13)^A299),9) * 2,ROUND(1/((1+'Simulador CHIP Final'!$Q$13)^A299),9)))</f>
        <v>#DIV/0!</v>
      </c>
      <c r="G299" s="3" t="e">
        <f t="shared" si="27"/>
        <v>#DIV/0!</v>
      </c>
    </row>
    <row r="300" spans="1:7" ht="13.8" thickBot="1" x14ac:dyDescent="0.3">
      <c r="A300" s="2">
        <f t="shared" si="24"/>
        <v>297</v>
      </c>
      <c r="B300" s="262">
        <f t="shared" si="25"/>
        <v>297</v>
      </c>
      <c r="C300" s="265">
        <f t="shared" si="26"/>
        <v>54710</v>
      </c>
      <c r="D300" s="261">
        <f t="shared" si="23"/>
        <v>10</v>
      </c>
      <c r="E300" s="261" t="str">
        <f>IF(ISERROR(MATCH(D300,'Simulador CHIP Final'!$H$16:$H$17,0))=FALSE,"C",IF(ISERROR(MATCH(D300,'Simulador CHIP Final'!$H$18:$H$19,0))=FALSE,"D",""))</f>
        <v/>
      </c>
      <c r="F300" s="264" t="e">
        <f>IF(E300="C",0,IF(E300 ="D",ROUND(1/((1+'Simulador CHIP Final'!$Q$13)^A300),9) * 2,ROUND(1/((1+'Simulador CHIP Final'!$Q$13)^A300),9)))</f>
        <v>#DIV/0!</v>
      </c>
      <c r="G300" s="3" t="e">
        <f t="shared" si="27"/>
        <v>#DIV/0!</v>
      </c>
    </row>
    <row r="301" spans="1:7" ht="13.8" thickBot="1" x14ac:dyDescent="0.3">
      <c r="A301" s="2">
        <f t="shared" si="24"/>
        <v>298</v>
      </c>
      <c r="B301" s="262">
        <f t="shared" si="25"/>
        <v>298</v>
      </c>
      <c r="C301" s="265">
        <f t="shared" si="26"/>
        <v>54741</v>
      </c>
      <c r="D301" s="261">
        <f t="shared" si="23"/>
        <v>11</v>
      </c>
      <c r="E301" s="261" t="str">
        <f>IF(ISERROR(MATCH(D301,'Simulador CHIP Final'!$H$16:$H$17,0))=FALSE,"C",IF(ISERROR(MATCH(D301,'Simulador CHIP Final'!$H$18:$H$19,0))=FALSE,"D",""))</f>
        <v/>
      </c>
      <c r="F301" s="264" t="e">
        <f>IF(E301="C",0,IF(E301 ="D",ROUND(1/((1+'Simulador CHIP Final'!$Q$13)^A301),9) * 2,ROUND(1/((1+'Simulador CHIP Final'!$Q$13)^A301),9)))</f>
        <v>#DIV/0!</v>
      </c>
      <c r="G301" s="3" t="e">
        <f t="shared" si="27"/>
        <v>#DIV/0!</v>
      </c>
    </row>
    <row r="302" spans="1:7" ht="13.8" thickBot="1" x14ac:dyDescent="0.3">
      <c r="A302" s="2">
        <f t="shared" si="24"/>
        <v>299</v>
      </c>
      <c r="B302" s="262">
        <f t="shared" si="25"/>
        <v>299</v>
      </c>
      <c r="C302" s="265">
        <f t="shared" si="26"/>
        <v>54771</v>
      </c>
      <c r="D302" s="261">
        <f t="shared" si="23"/>
        <v>12</v>
      </c>
      <c r="E302" s="261" t="str">
        <f>IF(ISERROR(MATCH(D302,'Simulador CHIP Final'!$H$16:$H$17,0))=FALSE,"C",IF(ISERROR(MATCH(D302,'Simulador CHIP Final'!$H$18:$H$19,0))=FALSE,"D",""))</f>
        <v/>
      </c>
      <c r="F302" s="264" t="e">
        <f>IF(E302="C",0,IF(E302 ="D",ROUND(1/((1+'Simulador CHIP Final'!$Q$13)^A302),9) * 2,ROUND(1/((1+'Simulador CHIP Final'!$Q$13)^A302),9)))</f>
        <v>#DIV/0!</v>
      </c>
      <c r="G302" s="3" t="e">
        <f t="shared" si="27"/>
        <v>#DIV/0!</v>
      </c>
    </row>
    <row r="303" spans="1:7" ht="13.8" thickBot="1" x14ac:dyDescent="0.3">
      <c r="A303" s="2">
        <f t="shared" si="24"/>
        <v>300</v>
      </c>
      <c r="B303" s="262">
        <f t="shared" si="25"/>
        <v>300</v>
      </c>
      <c r="C303" s="265">
        <f t="shared" si="26"/>
        <v>54802</v>
      </c>
      <c r="D303" s="261">
        <f t="shared" si="23"/>
        <v>1</v>
      </c>
      <c r="E303" s="261" t="str">
        <f>IF(ISERROR(MATCH(D303,'Simulador CHIP Final'!$H$16:$H$17,0))=FALSE,"C",IF(ISERROR(MATCH(D303,'Simulador CHIP Final'!$H$18:$H$19,0))=FALSE,"D",""))</f>
        <v/>
      </c>
      <c r="F303" s="264" t="e">
        <f>IF(E303="C",0,IF(E303 ="D",ROUND(1/((1+'Simulador CHIP Final'!$Q$13)^A303),9) * 2,ROUND(1/((1+'Simulador CHIP Final'!$Q$13)^A303),9)))</f>
        <v>#DIV/0!</v>
      </c>
      <c r="G303" s="3" t="e">
        <f t="shared" si="27"/>
        <v>#DIV/0!</v>
      </c>
    </row>
  </sheetData>
  <sheetProtection algorithmName="SHA-512" hashValue="vMqWJ4ZSBmt82rN3QjZvkE8/OdAT4f+BHHfoeNUKGLBDEpEBnEI9w25CLNfttr0O95rtTxUX5hJXvnetFSkKww==" saltValue="L5Q6wFx0QLUfH+soOZ7N0A==" spinCount="100000" sheet="1" objects="1" scenarios="1"/>
  <mergeCells count="1">
    <mergeCell ref="A1:G1"/>
  </mergeCells>
  <phoneticPr fontId="5" type="noConversion"/>
  <pageMargins left="0.75" right="0.75" top="1" bottom="1" header="0" footer="0"/>
  <pageSetup paperSize="9" orientation="portrait" r:id="rId1"/>
  <headerFooter alignWithMargins="0">
    <oddFooter>&amp;C_x000D_&amp;1#&amp;"Calibri"&amp;8&amp;K000000 Información Pública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F805A-B2EE-4B15-BC87-37979E69DFD9}">
  <sheetPr codeName="Hoja10"/>
  <dimension ref="B3:S45"/>
  <sheetViews>
    <sheetView workbookViewId="0">
      <selection activeCell="C15" sqref="C15"/>
    </sheetView>
  </sheetViews>
  <sheetFormatPr baseColWidth="10" defaultColWidth="11.44140625" defaultRowHeight="13.2" x14ac:dyDescent="0.25"/>
  <cols>
    <col min="2" max="2" width="33.109375" customWidth="1"/>
    <col min="3" max="3" width="42" customWidth="1"/>
    <col min="5" max="5" width="22.44140625" customWidth="1"/>
    <col min="6" max="6" width="22.88671875" customWidth="1"/>
  </cols>
  <sheetData>
    <row r="3" spans="2:16" ht="15.75" customHeight="1" x14ac:dyDescent="0.25">
      <c r="B3" s="352" t="s">
        <v>146</v>
      </c>
      <c r="C3" s="354" t="s">
        <v>147</v>
      </c>
      <c r="D3" s="354" t="s">
        <v>148</v>
      </c>
      <c r="E3" s="354" t="s">
        <v>149</v>
      </c>
      <c r="F3" s="345" t="s">
        <v>150</v>
      </c>
      <c r="G3" s="343" t="s">
        <v>151</v>
      </c>
      <c r="H3" s="347"/>
      <c r="I3" s="344"/>
      <c r="J3" s="343" t="s">
        <v>152</v>
      </c>
      <c r="K3" s="344"/>
      <c r="L3" s="348" t="s">
        <v>153</v>
      </c>
      <c r="M3" s="274" t="s">
        <v>154</v>
      </c>
      <c r="N3" s="343" t="s">
        <v>155</v>
      </c>
      <c r="O3" s="344"/>
      <c r="P3" s="341" t="s">
        <v>156</v>
      </c>
    </row>
    <row r="4" spans="2:16" ht="16.2" thickBot="1" x14ac:dyDescent="0.3">
      <c r="B4" s="353"/>
      <c r="C4" s="355"/>
      <c r="D4" s="355"/>
      <c r="E4" s="356"/>
      <c r="F4" s="346"/>
      <c r="G4" s="165" t="s">
        <v>157</v>
      </c>
      <c r="H4" s="165" t="s">
        <v>158</v>
      </c>
      <c r="I4" s="165" t="s">
        <v>159</v>
      </c>
      <c r="J4" s="165" t="s">
        <v>158</v>
      </c>
      <c r="K4" s="165" t="s">
        <v>159</v>
      </c>
      <c r="L4" s="349"/>
      <c r="M4" s="165" t="s">
        <v>160</v>
      </c>
      <c r="N4" s="165" t="s">
        <v>160</v>
      </c>
      <c r="O4" s="165" t="s">
        <v>159</v>
      </c>
      <c r="P4" s="342"/>
    </row>
    <row r="5" spans="2:16" ht="14.4" x14ac:dyDescent="0.25">
      <c r="B5" s="150" t="s">
        <v>161</v>
      </c>
      <c r="C5" s="151" t="s">
        <v>162</v>
      </c>
      <c r="D5" s="152" t="s">
        <v>163</v>
      </c>
      <c r="E5" s="161">
        <v>5.0000000000000001E-4</v>
      </c>
      <c r="F5" s="161">
        <v>2.6900000000000001E-3</v>
      </c>
      <c r="G5" s="167">
        <v>12</v>
      </c>
      <c r="H5" s="167">
        <v>8.75</v>
      </c>
      <c r="I5" s="167">
        <v>14.000000000000002</v>
      </c>
      <c r="J5" s="166">
        <v>12</v>
      </c>
      <c r="K5" s="166">
        <v>240</v>
      </c>
      <c r="L5" s="167">
        <v>10</v>
      </c>
      <c r="M5" s="168">
        <v>0</v>
      </c>
      <c r="N5" s="169">
        <v>0</v>
      </c>
      <c r="O5" s="169" t="s">
        <v>164</v>
      </c>
      <c r="P5" s="170">
        <v>360</v>
      </c>
    </row>
    <row r="6" spans="2:16" ht="14.4" x14ac:dyDescent="0.25">
      <c r="B6" s="153" t="s">
        <v>165</v>
      </c>
      <c r="C6" s="154" t="s">
        <v>166</v>
      </c>
      <c r="D6" s="155" t="s">
        <v>163</v>
      </c>
      <c r="E6" s="162">
        <v>8.9999999999999998E-4</v>
      </c>
      <c r="F6" s="162">
        <v>5.3800000000000002E-3</v>
      </c>
      <c r="G6" s="172">
        <v>12</v>
      </c>
      <c r="H6" s="172">
        <v>8.75</v>
      </c>
      <c r="I6" s="172">
        <v>14.000000000000002</v>
      </c>
      <c r="J6" s="171">
        <v>12</v>
      </c>
      <c r="K6" s="171">
        <v>240</v>
      </c>
      <c r="L6" s="172">
        <v>10</v>
      </c>
      <c r="M6" s="173">
        <v>0</v>
      </c>
      <c r="N6" s="174">
        <v>0</v>
      </c>
      <c r="O6" s="174" t="s">
        <v>164</v>
      </c>
      <c r="P6" s="175">
        <v>360</v>
      </c>
    </row>
    <row r="7" spans="2:16" ht="14.4" x14ac:dyDescent="0.25">
      <c r="B7" s="150" t="s">
        <v>167</v>
      </c>
      <c r="C7" s="151" t="s">
        <v>162</v>
      </c>
      <c r="D7" s="152" t="s">
        <v>168</v>
      </c>
      <c r="E7" s="163">
        <v>5.0000000000000001E-4</v>
      </c>
      <c r="F7" s="163">
        <v>2.6900000000000001E-3</v>
      </c>
      <c r="G7" s="177">
        <v>11</v>
      </c>
      <c r="H7" s="177">
        <v>10</v>
      </c>
      <c r="I7" s="177">
        <v>14.000000000000002</v>
      </c>
      <c r="J7" s="176">
        <v>12</v>
      </c>
      <c r="K7" s="176">
        <v>300</v>
      </c>
      <c r="L7" s="177">
        <v>3</v>
      </c>
      <c r="M7" s="178">
        <v>0.05</v>
      </c>
      <c r="N7" s="179">
        <v>0</v>
      </c>
      <c r="O7" s="179" t="s">
        <v>164</v>
      </c>
      <c r="P7" s="180">
        <v>360</v>
      </c>
    </row>
    <row r="8" spans="2:16" ht="14.4" x14ac:dyDescent="0.25">
      <c r="B8" s="153" t="s">
        <v>169</v>
      </c>
      <c r="C8" s="154" t="s">
        <v>166</v>
      </c>
      <c r="D8" s="155" t="s">
        <v>168</v>
      </c>
      <c r="E8" s="162">
        <v>8.9999999999999998E-4</v>
      </c>
      <c r="F8" s="162">
        <v>5.3800000000000002E-3</v>
      </c>
      <c r="G8" s="172">
        <v>11</v>
      </c>
      <c r="H8" s="172">
        <v>10</v>
      </c>
      <c r="I8" s="172">
        <v>14.000000000000002</v>
      </c>
      <c r="J8" s="171">
        <v>12</v>
      </c>
      <c r="K8" s="171">
        <v>300</v>
      </c>
      <c r="L8" s="172">
        <v>3</v>
      </c>
      <c r="M8" s="173">
        <v>0.05</v>
      </c>
      <c r="N8" s="174">
        <v>0</v>
      </c>
      <c r="O8" s="174" t="s">
        <v>164</v>
      </c>
      <c r="P8" s="175">
        <v>360</v>
      </c>
    </row>
    <row r="9" spans="2:16" ht="14.4" x14ac:dyDescent="0.25">
      <c r="B9" s="150" t="s">
        <v>170</v>
      </c>
      <c r="C9" s="151" t="s">
        <v>171</v>
      </c>
      <c r="D9" s="152" t="s">
        <v>163</v>
      </c>
      <c r="E9" s="163">
        <v>4.6999999999999999E-4</v>
      </c>
      <c r="F9" s="163">
        <v>2.6900000000000001E-3</v>
      </c>
      <c r="G9" s="177">
        <v>16</v>
      </c>
      <c r="H9" s="177">
        <v>10.5</v>
      </c>
      <c r="I9" s="177">
        <v>20</v>
      </c>
      <c r="J9" s="176">
        <v>60</v>
      </c>
      <c r="K9" s="176">
        <v>300</v>
      </c>
      <c r="L9" s="177">
        <v>10</v>
      </c>
      <c r="M9" s="178">
        <v>0.05</v>
      </c>
      <c r="N9" s="179">
        <v>0</v>
      </c>
      <c r="O9" s="179">
        <v>120300</v>
      </c>
      <c r="P9" s="180">
        <v>180</v>
      </c>
    </row>
    <row r="10" spans="2:16" ht="14.4" x14ac:dyDescent="0.25">
      <c r="B10" s="153" t="s">
        <v>172</v>
      </c>
      <c r="C10" s="154" t="s">
        <v>173</v>
      </c>
      <c r="D10" s="155" t="s">
        <v>163</v>
      </c>
      <c r="E10" s="162">
        <v>8.0000000000000004E-4</v>
      </c>
      <c r="F10" s="162">
        <v>5.3800000000000002E-3</v>
      </c>
      <c r="G10" s="172">
        <v>16</v>
      </c>
      <c r="H10" s="172">
        <v>10.5</v>
      </c>
      <c r="I10" s="172">
        <v>20</v>
      </c>
      <c r="J10" s="171">
        <v>60</v>
      </c>
      <c r="K10" s="171">
        <v>300</v>
      </c>
      <c r="L10" s="172">
        <v>10</v>
      </c>
      <c r="M10" s="173">
        <v>0.05</v>
      </c>
      <c r="N10" s="174">
        <v>0</v>
      </c>
      <c r="O10" s="174">
        <v>120300</v>
      </c>
      <c r="P10" s="181">
        <v>180</v>
      </c>
    </row>
    <row r="11" spans="2:16" ht="14.4" x14ac:dyDescent="0.25">
      <c r="B11" s="150" t="s">
        <v>174</v>
      </c>
      <c r="C11" s="151" t="s">
        <v>175</v>
      </c>
      <c r="D11" s="152" t="s">
        <v>163</v>
      </c>
      <c r="E11" s="163">
        <v>4.6999999999999999E-4</v>
      </c>
      <c r="F11" s="163">
        <v>2.6900000000000001E-3</v>
      </c>
      <c r="G11" s="177">
        <v>9.8000000000000007</v>
      </c>
      <c r="H11" s="177">
        <v>9.1</v>
      </c>
      <c r="I11" s="177">
        <v>15</v>
      </c>
      <c r="J11" s="176">
        <v>60</v>
      </c>
      <c r="K11" s="176">
        <v>240</v>
      </c>
      <c r="L11" s="177">
        <v>10</v>
      </c>
      <c r="M11" s="216">
        <v>7.4999999999999997E-2</v>
      </c>
      <c r="N11" s="179">
        <v>63981.81818181814</v>
      </c>
      <c r="O11" s="179">
        <v>464200.26</v>
      </c>
      <c r="P11" s="180">
        <v>180</v>
      </c>
    </row>
    <row r="12" spans="2:16" ht="14.4" x14ac:dyDescent="0.25">
      <c r="B12" s="156" t="s">
        <v>176</v>
      </c>
      <c r="C12" s="157" t="s">
        <v>177</v>
      </c>
      <c r="D12" s="158" t="s">
        <v>163</v>
      </c>
      <c r="E12" s="164">
        <v>8.0000000000000004E-4</v>
      </c>
      <c r="F12" s="164">
        <v>5.3800000000000002E-3</v>
      </c>
      <c r="G12" s="183">
        <v>9.8000000000000007</v>
      </c>
      <c r="H12" s="183">
        <v>9.1</v>
      </c>
      <c r="I12" s="183">
        <v>15</v>
      </c>
      <c r="J12" s="182">
        <v>60</v>
      </c>
      <c r="K12" s="182">
        <v>240</v>
      </c>
      <c r="L12" s="183">
        <v>10</v>
      </c>
      <c r="M12" s="217">
        <v>7.4999999999999997E-2</v>
      </c>
      <c r="N12" s="184">
        <v>63981.81818181814</v>
      </c>
      <c r="O12" s="184">
        <v>464200.26</v>
      </c>
      <c r="P12" s="185">
        <v>180</v>
      </c>
    </row>
    <row r="17" spans="2:19" ht="15.6" x14ac:dyDescent="0.25">
      <c r="B17" s="275" t="s">
        <v>178</v>
      </c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9"/>
    </row>
    <row r="18" spans="2:19" ht="15.6" x14ac:dyDescent="0.25">
      <c r="B18" s="186">
        <v>2014</v>
      </c>
      <c r="C18" s="165">
        <v>2015</v>
      </c>
      <c r="D18" s="165">
        <v>2016</v>
      </c>
      <c r="E18" s="165">
        <v>2017</v>
      </c>
      <c r="F18" s="165"/>
      <c r="G18" s="165">
        <v>2018</v>
      </c>
      <c r="H18" s="165">
        <v>2019</v>
      </c>
      <c r="I18" s="165">
        <v>2020</v>
      </c>
      <c r="J18" s="165">
        <v>2021</v>
      </c>
      <c r="K18" s="165">
        <v>2022</v>
      </c>
      <c r="L18" s="165">
        <v>2023</v>
      </c>
      <c r="M18" s="165">
        <v>2024</v>
      </c>
      <c r="N18" s="165">
        <v>2025</v>
      </c>
      <c r="O18" s="165">
        <v>2026</v>
      </c>
      <c r="P18" s="165">
        <v>2027</v>
      </c>
      <c r="Q18" s="165">
        <v>2028</v>
      </c>
      <c r="R18" s="165">
        <v>2029</v>
      </c>
      <c r="S18" s="187">
        <v>2030</v>
      </c>
    </row>
    <row r="19" spans="2:19" ht="14.4" x14ac:dyDescent="0.3">
      <c r="B19" s="188">
        <v>3800</v>
      </c>
      <c r="C19" s="189">
        <v>3850</v>
      </c>
      <c r="D19" s="189">
        <v>3950</v>
      </c>
      <c r="E19" s="189">
        <v>4050</v>
      </c>
      <c r="F19" s="189"/>
      <c r="G19" s="189">
        <v>4150</v>
      </c>
      <c r="H19" s="189">
        <v>4200</v>
      </c>
      <c r="I19" s="189">
        <v>4300</v>
      </c>
      <c r="J19" s="189">
        <v>4400</v>
      </c>
      <c r="K19" s="189">
        <v>4600</v>
      </c>
      <c r="L19" s="189">
        <v>4950</v>
      </c>
      <c r="M19" s="189">
        <v>5150</v>
      </c>
      <c r="N19" s="189">
        <v>5350</v>
      </c>
      <c r="O19" s="189">
        <v>0</v>
      </c>
      <c r="P19" s="189">
        <v>0</v>
      </c>
      <c r="Q19" s="189">
        <v>0</v>
      </c>
      <c r="R19" s="189">
        <v>0</v>
      </c>
      <c r="S19" s="190">
        <v>0</v>
      </c>
    </row>
    <row r="24" spans="2:19" ht="15.6" x14ac:dyDescent="0.25">
      <c r="B24" s="350" t="s">
        <v>179</v>
      </c>
      <c r="C24" s="351"/>
    </row>
    <row r="25" spans="2:19" ht="15.6" x14ac:dyDescent="0.25">
      <c r="B25" s="186" t="s">
        <v>180</v>
      </c>
      <c r="C25" s="187" t="s">
        <v>181</v>
      </c>
    </row>
    <row r="26" spans="2:19" ht="15.75" customHeight="1" x14ac:dyDescent="0.25">
      <c r="B26" s="266" t="s">
        <v>182</v>
      </c>
      <c r="C26" s="267">
        <f>L19*8.75</f>
        <v>43312.5</v>
      </c>
    </row>
    <row r="27" spans="2:19" x14ac:dyDescent="0.25">
      <c r="B27" s="268" t="s">
        <v>183</v>
      </c>
      <c r="C27" s="269">
        <v>54140.63</v>
      </c>
    </row>
    <row r="28" spans="2:19" x14ac:dyDescent="0.25">
      <c r="B28" s="266" t="s">
        <v>184</v>
      </c>
      <c r="C28" s="267">
        <v>59796</v>
      </c>
    </row>
    <row r="32" spans="2:19" ht="31.5" customHeight="1" x14ac:dyDescent="0.25">
      <c r="B32" s="336" t="s">
        <v>185</v>
      </c>
      <c r="C32" s="337"/>
    </row>
    <row r="33" spans="2:4" ht="15.75" customHeight="1" x14ac:dyDescent="0.25">
      <c r="B33" s="192" t="s">
        <v>186</v>
      </c>
      <c r="C33" s="191" t="s">
        <v>187</v>
      </c>
    </row>
    <row r="34" spans="2:4" ht="14.4" x14ac:dyDescent="0.25">
      <c r="B34" s="210" t="s">
        <v>188</v>
      </c>
      <c r="C34" s="210">
        <v>0</v>
      </c>
    </row>
    <row r="35" spans="2:4" ht="14.4" x14ac:dyDescent="0.25">
      <c r="B35" s="211" t="s">
        <v>189</v>
      </c>
      <c r="C35" s="211">
        <v>5400</v>
      </c>
    </row>
    <row r="36" spans="2:4" ht="14.4" x14ac:dyDescent="0.25">
      <c r="B36" s="210" t="s">
        <v>190</v>
      </c>
      <c r="C36" s="210">
        <v>5400</v>
      </c>
    </row>
    <row r="37" spans="2:4" ht="14.4" x14ac:dyDescent="0.25">
      <c r="B37" s="211" t="s">
        <v>191</v>
      </c>
      <c r="C37" s="211">
        <v>5400</v>
      </c>
    </row>
    <row r="39" spans="2:4" ht="31.5" customHeight="1" x14ac:dyDescent="0.25">
      <c r="B39" s="338" t="s">
        <v>185</v>
      </c>
      <c r="C39" s="339"/>
      <c r="D39" s="340"/>
    </row>
    <row r="40" spans="2:4" ht="31.2" x14ac:dyDescent="0.25">
      <c r="B40" s="270" t="s">
        <v>160</v>
      </c>
      <c r="C40" s="270" t="s">
        <v>159</v>
      </c>
      <c r="D40" s="270" t="s">
        <v>187</v>
      </c>
    </row>
    <row r="41" spans="2:4" ht="14.4" x14ac:dyDescent="0.3">
      <c r="B41" s="271">
        <v>65200</v>
      </c>
      <c r="C41" s="271">
        <v>93100</v>
      </c>
      <c r="D41" s="271">
        <v>25700</v>
      </c>
    </row>
    <row r="42" spans="2:4" ht="14.4" x14ac:dyDescent="0.3">
      <c r="B42" s="272">
        <v>93100.01</v>
      </c>
      <c r="C42" s="272">
        <v>139400</v>
      </c>
      <c r="D42" s="273">
        <v>21400</v>
      </c>
    </row>
    <row r="43" spans="2:4" ht="14.4" x14ac:dyDescent="0.3">
      <c r="B43" s="271">
        <v>139400.01</v>
      </c>
      <c r="C43" s="271">
        <v>232200</v>
      </c>
      <c r="D43" s="271">
        <v>19600</v>
      </c>
    </row>
    <row r="44" spans="2:4" ht="14.4" x14ac:dyDescent="0.3">
      <c r="B44" s="272">
        <v>232200.01</v>
      </c>
      <c r="C44" s="272">
        <v>343900</v>
      </c>
      <c r="D44" s="272">
        <v>10800</v>
      </c>
    </row>
    <row r="45" spans="2:4" ht="14.4" x14ac:dyDescent="0.3">
      <c r="B45" s="271">
        <v>343900.01</v>
      </c>
      <c r="C45" s="271">
        <v>464200</v>
      </c>
      <c r="D45" s="271">
        <v>0</v>
      </c>
    </row>
  </sheetData>
  <sheetProtection algorithmName="SHA-512" hashValue="bKotrcFtJw7yU8nDadIqwhlxCi/VfomO78JGwlA2Cr9iDDTR979xLeViw3oRYLi7SjeEjBrvcsY+0hcBSYS79g==" saltValue="zIPSFBS3K0eZZBaDMAJFYA==" spinCount="100000" sheet="1" objects="1" scenarios="1"/>
  <mergeCells count="13">
    <mergeCell ref="B32:C32"/>
    <mergeCell ref="B39:D39"/>
    <mergeCell ref="P3:P4"/>
    <mergeCell ref="N3:O3"/>
    <mergeCell ref="F3:F4"/>
    <mergeCell ref="G3:I3"/>
    <mergeCell ref="J3:K3"/>
    <mergeCell ref="L3:L4"/>
    <mergeCell ref="B24:C24"/>
    <mergeCell ref="B3:B4"/>
    <mergeCell ref="C3:C4"/>
    <mergeCell ref="D3:D4"/>
    <mergeCell ref="E3:E4"/>
  </mergeCells>
  <conditionalFormatting sqref="B5:D10 G5:M8 M9:M10 G11:M11 N5:N10">
    <cfRule type="expression" dxfId="55" priority="81">
      <formula>"SI(RESIDUO(FILA();2)=0;VERDADERO;FALSO)"</formula>
    </cfRule>
    <cfRule type="expression" dxfId="54" priority="82">
      <formula>"SI(RESIDUO(FILA();2)=0;VERDADERO;FALSO)"</formula>
    </cfRule>
  </conditionalFormatting>
  <conditionalFormatting sqref="B11:D12">
    <cfRule type="expression" dxfId="53" priority="79">
      <formula>"SI(RESIDUO(FILA();2)=0;VERDADERO;FALSO)"</formula>
    </cfRule>
    <cfRule type="expression" dxfId="52" priority="80">
      <formula>"SI(RESIDUO(FILA();2)=0;VERDADERO;FALSO)"</formula>
    </cfRule>
  </conditionalFormatting>
  <conditionalFormatting sqref="E5:E10">
    <cfRule type="expression" dxfId="51" priority="77">
      <formula>"SI(RESIDUO(FILA();2)=0;VERDADERO;FALSO)"</formula>
    </cfRule>
    <cfRule type="expression" dxfId="50" priority="78">
      <formula>"SI(RESIDUO(FILA();2)=0;VERDADERO;FALSO)"</formula>
    </cfRule>
  </conditionalFormatting>
  <conditionalFormatting sqref="E11:E12">
    <cfRule type="expression" dxfId="49" priority="75">
      <formula>"SI(RESIDUO(FILA();2)=0;VERDADERO;FALSO)"</formula>
    </cfRule>
    <cfRule type="expression" dxfId="48" priority="76">
      <formula>"SI(RESIDUO(FILA();2)=0;VERDADERO;FALSO)"</formula>
    </cfRule>
  </conditionalFormatting>
  <conditionalFormatting sqref="G9:I10 K9:K10">
    <cfRule type="expression" dxfId="47" priority="69">
      <formula>"SI(RESIDUO(FILA();2)=0;VERDADERO;FALSO)"</formula>
    </cfRule>
    <cfRule type="expression" dxfId="46" priority="70">
      <formula>"SI(RESIDUO(FILA();2)=0;VERDADERO;FALSO)"</formula>
    </cfRule>
  </conditionalFormatting>
  <conditionalFormatting sqref="G12:M12">
    <cfRule type="expression" dxfId="45" priority="67">
      <formula>"SI(RESIDUO(FILA();2)=0;VERDADERO;FALSO)"</formula>
    </cfRule>
    <cfRule type="expression" dxfId="44" priority="68">
      <formula>"SI(RESIDUO(FILA();2)=0;VERDADERO;FALSO)"</formula>
    </cfRule>
  </conditionalFormatting>
  <conditionalFormatting sqref="O5:O10">
    <cfRule type="expression" dxfId="43" priority="63">
      <formula>"SI(RESIDUO(FILA();2)=0;VERDADERO;FALSO)"</formula>
    </cfRule>
    <cfRule type="expression" dxfId="42" priority="64">
      <formula>"SI(RESIDUO(FILA();2)=0;VERDADERO;FALSO)"</formula>
    </cfRule>
  </conditionalFormatting>
  <conditionalFormatting sqref="O11:O12">
    <cfRule type="expression" dxfId="41" priority="61">
      <formula>"SI(RESIDUO(FILA();2)=0;VERDADERO;FALSO)"</formula>
    </cfRule>
    <cfRule type="expression" dxfId="40" priority="62">
      <formula>"SI(RESIDUO(FILA();2)=0;VERDADERO;FALSO)"</formula>
    </cfRule>
  </conditionalFormatting>
  <conditionalFormatting sqref="F5">
    <cfRule type="expression" dxfId="39" priority="51">
      <formula>"SI(RESIDUO(FILA();2)=0;VERDADERO;FALSO)"</formula>
    </cfRule>
    <cfRule type="expression" dxfId="38" priority="52">
      <formula>"SI(RESIDUO(FILA();2)=0;VERDADERO;FALSO)"</formula>
    </cfRule>
  </conditionalFormatting>
  <conditionalFormatting sqref="F7">
    <cfRule type="expression" dxfId="37" priority="45">
      <formula>"SI(RESIDUO(FILA();2)=0;VERDADERO;FALSO)"</formula>
    </cfRule>
    <cfRule type="expression" dxfId="36" priority="46">
      <formula>"SI(RESIDUO(FILA();2)=0;VERDADERO;FALSO)"</formula>
    </cfRule>
  </conditionalFormatting>
  <conditionalFormatting sqref="F9">
    <cfRule type="expression" dxfId="35" priority="43">
      <formula>"SI(RESIDUO(FILA();2)=0;VERDADERO;FALSO)"</formula>
    </cfRule>
    <cfRule type="expression" dxfId="34" priority="44">
      <formula>"SI(RESIDUO(FILA();2)=0;VERDADERO;FALSO)"</formula>
    </cfRule>
  </conditionalFormatting>
  <conditionalFormatting sqref="F11">
    <cfRule type="expression" dxfId="33" priority="41">
      <formula>"SI(RESIDUO(FILA();2)=0;VERDADERO;FALSO)"</formula>
    </cfRule>
    <cfRule type="expression" dxfId="32" priority="42">
      <formula>"SI(RESIDUO(FILA();2)=0;VERDADERO;FALSO)"</formula>
    </cfRule>
  </conditionalFormatting>
  <conditionalFormatting sqref="F6">
    <cfRule type="expression" dxfId="31" priority="39">
      <formula>"SI(RESIDUO(FILA();2)=0;VERDADERO;FALSO)"</formula>
    </cfRule>
    <cfRule type="expression" dxfId="30" priority="40">
      <formula>"SI(RESIDUO(FILA();2)=0;VERDADERO;FALSO)"</formula>
    </cfRule>
  </conditionalFormatting>
  <conditionalFormatting sqref="F8">
    <cfRule type="expression" dxfId="29" priority="37">
      <formula>"SI(RESIDUO(FILA();2)=0;VERDADERO;FALSO)"</formula>
    </cfRule>
    <cfRule type="expression" dxfId="28" priority="38">
      <formula>"SI(RESIDUO(FILA();2)=0;VERDADERO;FALSO)"</formula>
    </cfRule>
  </conditionalFormatting>
  <conditionalFormatting sqref="F10">
    <cfRule type="expression" dxfId="27" priority="35">
      <formula>"SI(RESIDUO(FILA();2)=0;VERDADERO;FALSO)"</formula>
    </cfRule>
    <cfRule type="expression" dxfId="26" priority="36">
      <formula>"SI(RESIDUO(FILA();2)=0;VERDADERO;FALSO)"</formula>
    </cfRule>
  </conditionalFormatting>
  <conditionalFormatting sqref="F12">
    <cfRule type="expression" dxfId="25" priority="31">
      <formula>"SI(RESIDUO(FILA();2)=0;VERDADERO;FALSO)"</formula>
    </cfRule>
    <cfRule type="expression" dxfId="24" priority="32">
      <formula>"SI(RESIDUO(FILA();2)=0;VERDADERO;FALSO)"</formula>
    </cfRule>
  </conditionalFormatting>
  <conditionalFormatting sqref="L9">
    <cfRule type="expression" dxfId="23" priority="29">
      <formula>"SI(RESIDUO(FILA();2)=0;VERDADERO;FALSO)"</formula>
    </cfRule>
    <cfRule type="expression" dxfId="22" priority="30">
      <formula>"SI(RESIDUO(FILA();2)=0;VERDADERO;FALSO)"</formula>
    </cfRule>
  </conditionalFormatting>
  <conditionalFormatting sqref="L10">
    <cfRule type="expression" dxfId="21" priority="25">
      <formula>"SI(RESIDUO(FILA();2)=0;VERDADERO;FALSO)"</formula>
    </cfRule>
    <cfRule type="expression" dxfId="20" priority="26">
      <formula>"SI(RESIDUO(FILA();2)=0;VERDADERO;FALSO)"</formula>
    </cfRule>
  </conditionalFormatting>
  <conditionalFormatting sqref="J9">
    <cfRule type="expression" dxfId="19" priority="23">
      <formula>"SI(RESIDUO(FILA();2)=0;VERDADERO;FALSO)"</formula>
    </cfRule>
    <cfRule type="expression" dxfId="18" priority="24">
      <formula>"SI(RESIDUO(FILA();2)=0;VERDADERO;FALSO)"</formula>
    </cfRule>
  </conditionalFormatting>
  <conditionalFormatting sqref="J10">
    <cfRule type="expression" dxfId="17" priority="19">
      <formula>"SI(RESIDUO(FILA();2)=0;VERDADERO;FALSO)"</formula>
    </cfRule>
    <cfRule type="expression" dxfId="16" priority="20">
      <formula>"SI(RESIDUO(FILA();2)=0;VERDADERO;FALSO)"</formula>
    </cfRule>
  </conditionalFormatting>
  <conditionalFormatting sqref="P10">
    <cfRule type="expression" dxfId="15" priority="17">
      <formula>"SI(RESIDUO(FILA();2)=0;VERDADERO;FALSO)"</formula>
    </cfRule>
    <cfRule type="expression" dxfId="14" priority="18">
      <formula>"SI(RESIDUO(FILA();2)=0;VERDADERO;FALSO)"</formula>
    </cfRule>
  </conditionalFormatting>
  <conditionalFormatting sqref="P11:P12">
    <cfRule type="expression" dxfId="13" priority="15">
      <formula>"SI(RESIDUO(FILA();2)=0;VERDADERO;FALSO)"</formula>
    </cfRule>
    <cfRule type="expression" dxfId="12" priority="16">
      <formula>"SI(RESIDUO(FILA();2)=0;VERDADERO;FALSO)"</formula>
    </cfRule>
  </conditionalFormatting>
  <conditionalFormatting sqref="P9">
    <cfRule type="expression" dxfId="11" priority="13">
      <formula>"SI(RESIDUO(FILA();2)=0;VERDADERO;FALSO)"</formula>
    </cfRule>
    <cfRule type="expression" dxfId="10" priority="14">
      <formula>"SI(RESIDUO(FILA();2)=0;VERDADERO;FALSO)"</formula>
    </cfRule>
  </conditionalFormatting>
  <conditionalFormatting sqref="P5:P8">
    <cfRule type="expression" dxfId="9" priority="11">
      <formula>"SI(RESIDUO(FILA();2)=0;VERDADERO;FALSO)"</formula>
    </cfRule>
    <cfRule type="expression" dxfId="8" priority="12">
      <formula>"SI(RESIDUO(FILA();2)=0;VERDADERO;FALSO)"</formula>
    </cfRule>
  </conditionalFormatting>
  <conditionalFormatting sqref="N11">
    <cfRule type="expression" dxfId="7" priority="7">
      <formula>"SI(RESIDUO(FILA();2)=0;VERDADERO;FALSO)"</formula>
    </cfRule>
    <cfRule type="expression" dxfId="6" priority="8">
      <formula>"SI(RESIDUO(FILA();2)=0;VERDADERO;FALSO)"</formula>
    </cfRule>
  </conditionalFormatting>
  <conditionalFormatting sqref="N12">
    <cfRule type="expression" dxfId="5" priority="5">
      <formula>"SI(RESIDUO(FILA();2)=0;VERDADERO;FALSO)"</formula>
    </cfRule>
    <cfRule type="expression" dxfId="4" priority="6">
      <formula>"SI(RESIDUO(FILA();2)=0;VERDADERO;FALSO)"</formula>
    </cfRule>
  </conditionalFormatting>
  <conditionalFormatting sqref="B26:C26">
    <cfRule type="expression" dxfId="3" priority="3">
      <formula>"SI(RESIDUO(FILA();2)=0;VERDADERO;FALSO)"</formula>
    </cfRule>
    <cfRule type="expression" dxfId="2" priority="4">
      <formula>"SI(RESIDUO(FILA();2)=0;VERDADERO;FALSO)"</formula>
    </cfRule>
  </conditionalFormatting>
  <conditionalFormatting sqref="B27:C28">
    <cfRule type="expression" dxfId="1" priority="1">
      <formula>"SI(RESIDUO(FILA();2)=0;VERDADERO;FALSO)"</formula>
    </cfRule>
    <cfRule type="expression" dxfId="0" priority="2">
      <formula>"SI(RESIDUO(FILA();2)=0;VERDADERO;FALSO)"</formula>
    </cfRule>
  </conditionalFormatting>
  <pageMargins left="0.7" right="0.7" top="0.75" bottom="0.75" header="0.3" footer="0.3"/>
  <pageSetup paperSize="9" orientation="portrait" horizontalDpi="0" verticalDpi="0" r:id="rId1"/>
  <headerFooter>
    <oddFooter>&amp;C_x000D_&amp;1#&amp;"Calibri"&amp;8&amp;K000000 Información Pública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3b954e-9395-456e-abd8-73f1bf32ec90">
      <Terms xmlns="http://schemas.microsoft.com/office/infopath/2007/PartnerControls"/>
    </lcf76f155ced4ddcb4097134ff3c332f>
    <TaxCatchAll xmlns="987f7c4c-92ea-4c43-ab66-8cc03ea38537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7115E6B9AAE142A102AC0F61A9F4F3" ma:contentTypeVersion="12" ma:contentTypeDescription="Crear nuevo documento." ma:contentTypeScope="" ma:versionID="76e4ca8b09bb04c39cacc41c106d17b1">
  <xsd:schema xmlns:xsd="http://www.w3.org/2001/XMLSchema" xmlns:xs="http://www.w3.org/2001/XMLSchema" xmlns:p="http://schemas.microsoft.com/office/2006/metadata/properties" xmlns:ns1="http://schemas.microsoft.com/sharepoint/v3" xmlns:ns2="cc3b954e-9395-456e-abd8-73f1bf32ec90" xmlns:ns3="987f7c4c-92ea-4c43-ab66-8cc03ea38537" targetNamespace="http://schemas.microsoft.com/office/2006/metadata/properties" ma:root="true" ma:fieldsID="e2df6453ea01a58d5ad5cf1bdc472616" ns1:_="" ns2:_="" ns3:_="">
    <xsd:import namespace="http://schemas.microsoft.com/sharepoint/v3"/>
    <xsd:import namespace="cc3b954e-9395-456e-abd8-73f1bf32ec90"/>
    <xsd:import namespace="987f7c4c-92ea-4c43-ab66-8cc03ea385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b954e-9395-456e-abd8-73f1bf32e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255fc52c-13e0-4106-a495-9ef15d226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f7c4c-92ea-4c43-ab66-8cc03ea3853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eed1e4-ad09-46f0-bee6-3715ceb54795}" ma:internalName="TaxCatchAll" ma:showField="CatchAllData" ma:web="987f7c4c-92ea-4c43-ab66-8cc03ea385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615CA-3B88-487D-9133-D797ACA5272E}">
  <ds:schemaRefs>
    <ds:schemaRef ds:uri="http://schemas.microsoft.com/office/2006/metadata/properties"/>
    <ds:schemaRef ds:uri="http://schemas.microsoft.com/office/infopath/2007/PartnerControls"/>
    <ds:schemaRef ds:uri="cc3b954e-9395-456e-abd8-73f1bf32ec90"/>
    <ds:schemaRef ds:uri="987f7c4c-92ea-4c43-ab66-8cc03ea38537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CEE1EA7-CF4B-4E91-B562-A003C6542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3b954e-9395-456e-abd8-73f1bf32ec90"/>
    <ds:schemaRef ds:uri="987f7c4c-92ea-4c43-ab66-8cc03ea38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4D9D4-EC34-4656-9CAF-5309B84961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Simulador Credito Hipotecario</vt:lpstr>
      <vt:lpstr>Cronograma</vt:lpstr>
      <vt:lpstr>Simulador CHIP Final</vt:lpstr>
      <vt:lpstr>Calculos CHIP</vt:lpstr>
      <vt:lpstr>Parametros</vt:lpstr>
    </vt:vector>
  </TitlesOfParts>
  <Manager/>
  <Company>Banco Financiero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VALOR DE LA CUOTA</dc:title>
  <dc:subject/>
  <dc:creator>Ruiz Renguifo Renato</dc:creator>
  <cp:keywords/>
  <dc:description/>
  <cp:lastModifiedBy>Mario Aguilar</cp:lastModifiedBy>
  <cp:revision/>
  <dcterms:created xsi:type="dcterms:W3CDTF">2006-02-23T15:21:47Z</dcterms:created>
  <dcterms:modified xsi:type="dcterms:W3CDTF">2025-05-09T22:54:55Z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0x010100EAE1BBB9F6A08945B2A7F586D860D424</vt:lpwstr>
  </property>
  <property fmtid="{D5CDD505-2E9C-101B-9397-08002B2CF9AE}" pid="3" name="MediaServiceImageTags">
    <vt:lpwstr/>
  </property>
  <property fmtid="{D5CDD505-2E9C-101B-9397-08002B2CF9AE}" pid="4" name="MSIP_Label_b3fc2d27-5344-4e4f-a151-e00912cd38d1_Enabled">
    <vt:lpwstr>true</vt:lpwstr>
  </property>
  <property fmtid="{D5CDD505-2E9C-101B-9397-08002B2CF9AE}" pid="5" name="MSIP_Label_b3fc2d27-5344-4e4f-a151-e00912cd38d1_SetDate">
    <vt:lpwstr>2025-01-14T21:41:41Z</vt:lpwstr>
  </property>
  <property fmtid="{D5CDD505-2E9C-101B-9397-08002B2CF9AE}" pid="6" name="MSIP_Label_b3fc2d27-5344-4e4f-a151-e00912cd38d1_Method">
    <vt:lpwstr>Privileged</vt:lpwstr>
  </property>
  <property fmtid="{D5CDD505-2E9C-101B-9397-08002B2CF9AE}" pid="7" name="MSIP_Label_b3fc2d27-5344-4e4f-a151-e00912cd38d1_Name">
    <vt:lpwstr>Información_Pública_Producción</vt:lpwstr>
  </property>
  <property fmtid="{D5CDD505-2E9C-101B-9397-08002B2CF9AE}" pid="8" name="MSIP_Label_b3fc2d27-5344-4e4f-a151-e00912cd38d1_SiteId">
    <vt:lpwstr>517e0e98-94c4-4cdc-aedf-9a5d64ccdfb2</vt:lpwstr>
  </property>
  <property fmtid="{D5CDD505-2E9C-101B-9397-08002B2CF9AE}" pid="9" name="MSIP_Label_b3fc2d27-5344-4e4f-a151-e00912cd38d1_ActionId">
    <vt:lpwstr>5004ecf7-52c8-44ce-aaf1-eda851c2f1f0</vt:lpwstr>
  </property>
  <property fmtid="{D5CDD505-2E9C-101B-9397-08002B2CF9AE}" pid="10" name="MSIP_Label_b3fc2d27-5344-4e4f-a151-e00912cd38d1_ContentBits">
    <vt:lpwstr>2</vt:lpwstr>
  </property>
</Properties>
</file>